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All PG Works 2018-2019\PG 1st  &amp; 3rd Sem tabulation sheet, Dec 18 with Re-Exams\1st Semester Tabulation Sheet Nov-Dec 2018\"/>
    </mc:Choice>
  </mc:AlternateContent>
  <bookViews>
    <workbookView xWindow="240" yWindow="135" windowWidth="20115" windowHeight="7935" activeTab="3"/>
  </bookViews>
  <sheets>
    <sheet name="Mech-CAD-1st" sheetId="1" r:id="rId1"/>
    <sheet name="D&amp;M-1st" sheetId="2" r:id="rId2"/>
    <sheet name="MMT-1st" sheetId="4" r:id="rId3"/>
    <sheet name="Thermal-1st" sheetId="3" r:id="rId4"/>
    <sheet name="TE (PART-TIME)" sheetId="5" r:id="rId5"/>
  </sheets>
  <calcPr calcId="152511"/>
</workbook>
</file>

<file path=xl/calcChain.xml><?xml version="1.0" encoding="utf-8"?>
<calcChain xmlns="http://schemas.openxmlformats.org/spreadsheetml/2006/main">
  <c r="K8" i="5" l="1"/>
  <c r="D7" i="4" l="1"/>
  <c r="F7" i="4"/>
  <c r="H7" i="4"/>
  <c r="J7" i="4"/>
  <c r="L7" i="4"/>
  <c r="N7" i="4"/>
  <c r="D8" i="4"/>
  <c r="F8" i="4"/>
  <c r="H8" i="4"/>
  <c r="J8" i="4"/>
  <c r="L8" i="4"/>
  <c r="N8" i="4"/>
  <c r="D9" i="4"/>
  <c r="F9" i="4"/>
  <c r="H9" i="4"/>
  <c r="J9" i="4"/>
  <c r="L9" i="4"/>
  <c r="N9" i="4"/>
  <c r="D10" i="4"/>
  <c r="F10" i="4"/>
  <c r="H10" i="4"/>
  <c r="J10" i="4"/>
  <c r="L10" i="4"/>
  <c r="N10" i="4"/>
  <c r="D11" i="4"/>
  <c r="F11" i="4"/>
  <c r="H11" i="4"/>
  <c r="J11" i="4"/>
  <c r="L11" i="4"/>
  <c r="N11" i="4"/>
  <c r="D12" i="4"/>
  <c r="F12" i="4"/>
  <c r="H12" i="4"/>
  <c r="J12" i="4"/>
  <c r="L12" i="4"/>
  <c r="N12" i="4"/>
  <c r="D13" i="4"/>
  <c r="F13" i="4"/>
  <c r="H13" i="4"/>
  <c r="J13" i="4"/>
  <c r="L13" i="4"/>
  <c r="N13" i="4"/>
  <c r="D14" i="4"/>
  <c r="F14" i="4"/>
  <c r="H14" i="4"/>
  <c r="J14" i="4"/>
  <c r="L14" i="4"/>
  <c r="N14" i="4"/>
  <c r="P11" i="4" l="1"/>
  <c r="Q11" i="4" s="1"/>
  <c r="R11" i="4" s="1"/>
  <c r="P7" i="4"/>
  <c r="Q7" i="4" s="1"/>
  <c r="R7" i="4" s="1"/>
  <c r="P13" i="4"/>
  <c r="Q13" i="4" s="1"/>
  <c r="R13" i="4" s="1"/>
  <c r="P10" i="4"/>
  <c r="Q10" i="4" s="1"/>
  <c r="R10" i="4" s="1"/>
  <c r="P8" i="4"/>
  <c r="Q8" i="4" s="1"/>
  <c r="R8" i="4" s="1"/>
  <c r="P14" i="4"/>
  <c r="Q14" i="4" s="1"/>
  <c r="R14" i="4" s="1"/>
  <c r="P9" i="4"/>
  <c r="Q9" i="4" s="1"/>
  <c r="R9" i="4" s="1"/>
  <c r="P12" i="4"/>
  <c r="Q12" i="4" s="1"/>
  <c r="R12" i="4" s="1"/>
  <c r="P13" i="1"/>
  <c r="N13" i="1"/>
  <c r="L13" i="1"/>
  <c r="J13" i="1"/>
  <c r="H13" i="1"/>
  <c r="F13" i="1"/>
  <c r="D13" i="1"/>
  <c r="P12" i="1"/>
  <c r="N12" i="1"/>
  <c r="L12" i="1"/>
  <c r="J12" i="1"/>
  <c r="H12" i="1"/>
  <c r="F12" i="1"/>
  <c r="D12" i="1"/>
  <c r="P11" i="1"/>
  <c r="N11" i="1"/>
  <c r="L11" i="1"/>
  <c r="J11" i="1"/>
  <c r="H11" i="1"/>
  <c r="F11" i="1"/>
  <c r="D11" i="1"/>
  <c r="P10" i="1"/>
  <c r="N10" i="1"/>
  <c r="L10" i="1"/>
  <c r="J10" i="1"/>
  <c r="H10" i="1"/>
  <c r="F10" i="1"/>
  <c r="D10" i="1"/>
  <c r="I8" i="5"/>
  <c r="G8" i="5"/>
  <c r="E8" i="5"/>
  <c r="L8" i="5" l="1"/>
  <c r="M8" i="5" s="1"/>
  <c r="R10" i="1"/>
  <c r="S10" i="1" s="1"/>
  <c r="T10" i="1" s="1"/>
  <c r="R13" i="1"/>
  <c r="S13" i="1" s="1"/>
  <c r="T13" i="1" s="1"/>
  <c r="R12" i="1"/>
  <c r="S12" i="1" s="1"/>
  <c r="T12" i="1" s="1"/>
  <c r="R11" i="1"/>
  <c r="S11" i="1" s="1"/>
  <c r="T11" i="1" s="1"/>
  <c r="N23" i="2"/>
  <c r="L23" i="2"/>
  <c r="J23" i="2"/>
  <c r="H23" i="2"/>
  <c r="F23" i="2"/>
  <c r="D23" i="2"/>
  <c r="P23" i="2" l="1"/>
  <c r="Q23" i="2" s="1"/>
  <c r="R23" i="2" s="1"/>
  <c r="P24" i="3"/>
  <c r="N24" i="3"/>
  <c r="L24" i="3"/>
  <c r="J24" i="3"/>
  <c r="H24" i="3"/>
  <c r="F24" i="3"/>
  <c r="D24" i="3"/>
  <c r="P23" i="3"/>
  <c r="N23" i="3"/>
  <c r="L23" i="3"/>
  <c r="J23" i="3"/>
  <c r="H23" i="3"/>
  <c r="F23" i="3"/>
  <c r="D23" i="3"/>
  <c r="R24" i="3" l="1"/>
  <c r="S24" i="3" s="1"/>
  <c r="T24" i="3" s="1"/>
  <c r="R23" i="3"/>
  <c r="S23" i="3" s="1"/>
  <c r="T23" i="3" s="1"/>
  <c r="N20" i="3"/>
  <c r="N21" i="3"/>
  <c r="N22" i="3"/>
  <c r="N8" i="3"/>
  <c r="N9" i="3"/>
  <c r="N10" i="3"/>
  <c r="N11" i="3"/>
  <c r="N12" i="3"/>
  <c r="N13" i="3"/>
  <c r="N14" i="3"/>
  <c r="N15" i="3"/>
  <c r="N16" i="3"/>
  <c r="N17" i="3"/>
  <c r="N18" i="3"/>
  <c r="N19" i="3"/>
  <c r="N7" i="3"/>
  <c r="D21" i="3" l="1"/>
  <c r="F21" i="3"/>
  <c r="H21" i="3"/>
  <c r="J21" i="3"/>
  <c r="L21" i="3"/>
  <c r="P21" i="3"/>
  <c r="R21" i="3" l="1"/>
  <c r="S21" i="3" s="1"/>
  <c r="T21" i="3" s="1"/>
  <c r="P7" i="3" l="1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2" i="3"/>
  <c r="D19" i="2" l="1"/>
  <c r="D15" i="2"/>
  <c r="P9" i="1" l="1"/>
  <c r="N9" i="1"/>
  <c r="L9" i="1"/>
  <c r="J9" i="1"/>
  <c r="H9" i="1"/>
  <c r="F9" i="1"/>
  <c r="D9" i="1"/>
  <c r="P8" i="1"/>
  <c r="N8" i="1"/>
  <c r="L8" i="1"/>
  <c r="J8" i="1"/>
  <c r="H8" i="1"/>
  <c r="F8" i="1"/>
  <c r="D8" i="1"/>
  <c r="P7" i="1"/>
  <c r="N7" i="1"/>
  <c r="L7" i="1"/>
  <c r="J7" i="1"/>
  <c r="H7" i="1"/>
  <c r="F7" i="1"/>
  <c r="D7" i="1"/>
  <c r="L22" i="3"/>
  <c r="J22" i="3"/>
  <c r="H22" i="3"/>
  <c r="F22" i="3"/>
  <c r="D22" i="3"/>
  <c r="L20" i="3"/>
  <c r="J20" i="3"/>
  <c r="H20" i="3"/>
  <c r="F20" i="3"/>
  <c r="D20" i="3"/>
  <c r="L19" i="3"/>
  <c r="J19" i="3"/>
  <c r="H19" i="3"/>
  <c r="F19" i="3"/>
  <c r="D19" i="3"/>
  <c r="L18" i="3"/>
  <c r="J18" i="3"/>
  <c r="H18" i="3"/>
  <c r="F18" i="3"/>
  <c r="D18" i="3"/>
  <c r="L17" i="3"/>
  <c r="J17" i="3"/>
  <c r="H17" i="3"/>
  <c r="F17" i="3"/>
  <c r="D17" i="3"/>
  <c r="L16" i="3"/>
  <c r="J16" i="3"/>
  <c r="H16" i="3"/>
  <c r="F16" i="3"/>
  <c r="D16" i="3"/>
  <c r="L15" i="3"/>
  <c r="J15" i="3"/>
  <c r="H15" i="3"/>
  <c r="F15" i="3"/>
  <c r="D15" i="3"/>
  <c r="L14" i="3"/>
  <c r="J14" i="3"/>
  <c r="H14" i="3"/>
  <c r="F14" i="3"/>
  <c r="D14" i="3"/>
  <c r="L13" i="3"/>
  <c r="J13" i="3"/>
  <c r="H13" i="3"/>
  <c r="F13" i="3"/>
  <c r="D13" i="3"/>
  <c r="L12" i="3"/>
  <c r="J12" i="3"/>
  <c r="H12" i="3"/>
  <c r="F12" i="3"/>
  <c r="D12" i="3"/>
  <c r="L11" i="3"/>
  <c r="J11" i="3"/>
  <c r="H11" i="3"/>
  <c r="F11" i="3"/>
  <c r="D11" i="3"/>
  <c r="L10" i="3"/>
  <c r="J10" i="3"/>
  <c r="H10" i="3"/>
  <c r="F10" i="3"/>
  <c r="D10" i="3"/>
  <c r="L9" i="3"/>
  <c r="J9" i="3"/>
  <c r="H9" i="3"/>
  <c r="F9" i="3"/>
  <c r="D9" i="3"/>
  <c r="L8" i="3"/>
  <c r="J8" i="3"/>
  <c r="H8" i="3"/>
  <c r="F8" i="3"/>
  <c r="D8" i="3"/>
  <c r="L7" i="3"/>
  <c r="J7" i="3"/>
  <c r="H7" i="3"/>
  <c r="F7" i="3"/>
  <c r="D7" i="3"/>
  <c r="N22" i="2"/>
  <c r="L22" i="2"/>
  <c r="J22" i="2"/>
  <c r="H22" i="2"/>
  <c r="F22" i="2"/>
  <c r="D22" i="2"/>
  <c r="N21" i="2"/>
  <c r="L21" i="2"/>
  <c r="J21" i="2"/>
  <c r="H21" i="2"/>
  <c r="F21" i="2"/>
  <c r="D21" i="2"/>
  <c r="N20" i="2"/>
  <c r="L20" i="2"/>
  <c r="J20" i="2"/>
  <c r="H20" i="2"/>
  <c r="F20" i="2"/>
  <c r="D20" i="2"/>
  <c r="N19" i="2"/>
  <c r="L19" i="2"/>
  <c r="J19" i="2"/>
  <c r="H19" i="2"/>
  <c r="F19" i="2"/>
  <c r="N18" i="2"/>
  <c r="L18" i="2"/>
  <c r="J18" i="2"/>
  <c r="H18" i="2"/>
  <c r="F18" i="2"/>
  <c r="D18" i="2"/>
  <c r="N17" i="2"/>
  <c r="L17" i="2"/>
  <c r="J17" i="2"/>
  <c r="H17" i="2"/>
  <c r="F17" i="2"/>
  <c r="D17" i="2"/>
  <c r="N16" i="2"/>
  <c r="L16" i="2"/>
  <c r="J16" i="2"/>
  <c r="H16" i="2"/>
  <c r="F16" i="2"/>
  <c r="D16" i="2"/>
  <c r="N15" i="2"/>
  <c r="L15" i="2"/>
  <c r="J15" i="2"/>
  <c r="H15" i="2"/>
  <c r="F15" i="2"/>
  <c r="N14" i="2"/>
  <c r="L14" i="2"/>
  <c r="J14" i="2"/>
  <c r="H14" i="2"/>
  <c r="F14" i="2"/>
  <c r="D14" i="2"/>
  <c r="N13" i="2"/>
  <c r="L13" i="2"/>
  <c r="J13" i="2"/>
  <c r="H13" i="2"/>
  <c r="F13" i="2"/>
  <c r="D13" i="2"/>
  <c r="N12" i="2"/>
  <c r="L12" i="2"/>
  <c r="J12" i="2"/>
  <c r="H12" i="2"/>
  <c r="F12" i="2"/>
  <c r="D12" i="2"/>
  <c r="N11" i="2"/>
  <c r="L11" i="2"/>
  <c r="J11" i="2"/>
  <c r="H11" i="2"/>
  <c r="F11" i="2"/>
  <c r="D11" i="2"/>
  <c r="N10" i="2"/>
  <c r="L10" i="2"/>
  <c r="J10" i="2"/>
  <c r="H10" i="2"/>
  <c r="F10" i="2"/>
  <c r="D10" i="2"/>
  <c r="N9" i="2"/>
  <c r="L9" i="2"/>
  <c r="J9" i="2"/>
  <c r="H9" i="2"/>
  <c r="F9" i="2"/>
  <c r="D9" i="2"/>
  <c r="N8" i="2"/>
  <c r="L8" i="2"/>
  <c r="J8" i="2"/>
  <c r="H8" i="2"/>
  <c r="F8" i="2"/>
  <c r="D8" i="2"/>
  <c r="N7" i="2"/>
  <c r="L7" i="2"/>
  <c r="J7" i="2"/>
  <c r="H7" i="2"/>
  <c r="F7" i="2"/>
  <c r="D7" i="2"/>
  <c r="R15" i="3" l="1"/>
  <c r="S15" i="3" s="1"/>
  <c r="T15" i="3" s="1"/>
  <c r="R12" i="3"/>
  <c r="S12" i="3" s="1"/>
  <c r="T12" i="3" s="1"/>
  <c r="R22" i="3"/>
  <c r="S22" i="3" s="1"/>
  <c r="T22" i="3" s="1"/>
  <c r="R20" i="3"/>
  <c r="S20" i="3" s="1"/>
  <c r="T20" i="3" s="1"/>
  <c r="R19" i="3"/>
  <c r="S19" i="3" s="1"/>
  <c r="T19" i="3" s="1"/>
  <c r="R18" i="3"/>
  <c r="S18" i="3" s="1"/>
  <c r="T18" i="3" s="1"/>
  <c r="R17" i="3"/>
  <c r="S17" i="3" s="1"/>
  <c r="T17" i="3" s="1"/>
  <c r="R16" i="3"/>
  <c r="S16" i="3" s="1"/>
  <c r="T16" i="3" s="1"/>
  <c r="R14" i="3"/>
  <c r="S14" i="3" s="1"/>
  <c r="T14" i="3" s="1"/>
  <c r="R13" i="3"/>
  <c r="S13" i="3" s="1"/>
  <c r="T13" i="3" s="1"/>
  <c r="R11" i="3"/>
  <c r="S11" i="3" s="1"/>
  <c r="T11" i="3" s="1"/>
  <c r="R10" i="3"/>
  <c r="S10" i="3" s="1"/>
  <c r="T10" i="3" s="1"/>
  <c r="R9" i="3"/>
  <c r="S9" i="3" s="1"/>
  <c r="T9" i="3" s="1"/>
  <c r="R8" i="3"/>
  <c r="S8" i="3" s="1"/>
  <c r="T8" i="3" s="1"/>
  <c r="R7" i="3"/>
  <c r="S7" i="3" s="1"/>
  <c r="T7" i="3" s="1"/>
  <c r="P15" i="2"/>
  <c r="Q15" i="2" s="1"/>
  <c r="R15" i="2" s="1"/>
  <c r="P19" i="2"/>
  <c r="Q19" i="2" s="1"/>
  <c r="R19" i="2" s="1"/>
  <c r="P9" i="2"/>
  <c r="Q9" i="2" s="1"/>
  <c r="R9" i="2" s="1"/>
  <c r="P13" i="2"/>
  <c r="Q13" i="2" s="1"/>
  <c r="R13" i="2" s="1"/>
  <c r="P20" i="2"/>
  <c r="Q20" i="2" s="1"/>
  <c r="R20" i="2" s="1"/>
  <c r="P17" i="2"/>
  <c r="Q17" i="2" s="1"/>
  <c r="R17" i="2" s="1"/>
  <c r="P16" i="2"/>
  <c r="Q16" i="2" s="1"/>
  <c r="R16" i="2" s="1"/>
  <c r="P8" i="2"/>
  <c r="Q8" i="2" s="1"/>
  <c r="R8" i="2" s="1"/>
  <c r="P12" i="2"/>
  <c r="Q12" i="2" s="1"/>
  <c r="R12" i="2" s="1"/>
  <c r="P11" i="2"/>
  <c r="Q11" i="2" s="1"/>
  <c r="R11" i="2" s="1"/>
  <c r="P18" i="2"/>
  <c r="Q18" i="2" s="1"/>
  <c r="R18" i="2" s="1"/>
  <c r="P22" i="2"/>
  <c r="Q22" i="2" s="1"/>
  <c r="R22" i="2" s="1"/>
  <c r="P10" i="2"/>
  <c r="Q10" i="2" s="1"/>
  <c r="R10" i="2" s="1"/>
  <c r="P14" i="2"/>
  <c r="Q14" i="2" s="1"/>
  <c r="R14" i="2" s="1"/>
  <c r="P21" i="2"/>
  <c r="Q21" i="2" s="1"/>
  <c r="R21" i="2" s="1"/>
  <c r="P7" i="2"/>
  <c r="Q7" i="2" s="1"/>
  <c r="R7" i="2" s="1"/>
  <c r="R7" i="1"/>
  <c r="S7" i="1" s="1"/>
  <c r="T7" i="1" s="1"/>
  <c r="R8" i="1"/>
  <c r="S8" i="1" s="1"/>
  <c r="T8" i="1" s="1"/>
  <c r="R9" i="1"/>
  <c r="S9" i="1" s="1"/>
  <c r="T9" i="1" s="1"/>
</calcChain>
</file>

<file path=xl/sharedStrings.xml><?xml version="1.0" encoding="utf-8"?>
<sst xmlns="http://schemas.openxmlformats.org/spreadsheetml/2006/main" count="557" uniqueCount="148">
  <si>
    <t>NATIONAL INSTITUTE OF TECHNOLOGY SILCHAR</t>
  </si>
  <si>
    <t xml:space="preserve">Design &amp; Manufacturing </t>
  </si>
  <si>
    <t>SL. No.</t>
  </si>
  <si>
    <t>Registration no.</t>
  </si>
  <si>
    <t>ME 526</t>
  </si>
  <si>
    <t>ME 527</t>
  </si>
  <si>
    <t>ME 528</t>
  </si>
  <si>
    <t>ME 530</t>
  </si>
  <si>
    <t>ME 539</t>
  </si>
  <si>
    <t>TCP</t>
  </si>
  <si>
    <t>TGP</t>
  </si>
  <si>
    <t>SPI</t>
  </si>
  <si>
    <t>SPI/CPI</t>
  </si>
  <si>
    <t>C M &amp; C P.</t>
  </si>
  <si>
    <t>C.A Design</t>
  </si>
  <si>
    <t>Com.Aided Manuf.</t>
  </si>
  <si>
    <t xml:space="preserve">Below </t>
  </si>
  <si>
    <t>Credit</t>
  </si>
  <si>
    <t>1st Tabulator</t>
  </si>
  <si>
    <t>2nd Tabulator</t>
  </si>
  <si>
    <t>Asstt. Registrar, Acad.</t>
  </si>
  <si>
    <t>Thermal Engineering</t>
  </si>
  <si>
    <t>Registration No.</t>
  </si>
  <si>
    <t>ME 501</t>
  </si>
  <si>
    <t>ME 502</t>
  </si>
  <si>
    <t>ME 503</t>
  </si>
  <si>
    <t>ME 504</t>
  </si>
  <si>
    <t xml:space="preserve">ME 505 </t>
  </si>
  <si>
    <t>ME 508</t>
  </si>
  <si>
    <t xml:space="preserve">SPI/1st </t>
  </si>
  <si>
    <t>ATD</t>
  </si>
  <si>
    <t xml:space="preserve"> </t>
  </si>
  <si>
    <t>CAD-CAM &amp; AUTOMATION</t>
  </si>
  <si>
    <t>ME 561</t>
  </si>
  <si>
    <t>ME 562</t>
  </si>
  <si>
    <t>ME 563</t>
  </si>
  <si>
    <t>ME 564</t>
  </si>
  <si>
    <t>G M FOR CAD</t>
  </si>
  <si>
    <t>CCA LAB-I</t>
  </si>
  <si>
    <t>Seminar / Mini Project</t>
  </si>
  <si>
    <t>Materials &amp; Manufacturing Technology</t>
  </si>
  <si>
    <t>ME 581</t>
  </si>
  <si>
    <t>ME 582</t>
  </si>
  <si>
    <t>ME 583</t>
  </si>
  <si>
    <t>AMS</t>
  </si>
  <si>
    <t>SPCEM</t>
  </si>
  <si>
    <t>Registrar</t>
  </si>
  <si>
    <t xml:space="preserve">          Registrar</t>
  </si>
  <si>
    <t>NATIONAL INSTITUTE OF TECHNOLOGY: SILCHAR</t>
  </si>
  <si>
    <t xml:space="preserve">Registrar </t>
  </si>
  <si>
    <t>ME 548</t>
  </si>
  <si>
    <t>PID&amp;M</t>
  </si>
  <si>
    <t>AMC(El-I)</t>
  </si>
  <si>
    <t xml:space="preserve"> Seminar</t>
  </si>
  <si>
    <t>AEFM</t>
  </si>
  <si>
    <t>C&amp;RHT</t>
  </si>
  <si>
    <t>MMTE</t>
  </si>
  <si>
    <t>Thermal Engg.Lab</t>
  </si>
  <si>
    <t>Seminar-I</t>
  </si>
  <si>
    <t xml:space="preserve"> 1ST SEM M. TECH MECHANICAL TABULATION SHEET- NOVEMBER-DECEMBER 2018</t>
  </si>
  <si>
    <t>18-22-101</t>
  </si>
  <si>
    <t>18-22-102</t>
  </si>
  <si>
    <t>18-22-104</t>
  </si>
  <si>
    <t>18-22-105</t>
  </si>
  <si>
    <t>18-22-106</t>
  </si>
  <si>
    <t>18-22-107</t>
  </si>
  <si>
    <t>18-22-108</t>
  </si>
  <si>
    <t>18-22-109</t>
  </si>
  <si>
    <t>18-22-110</t>
  </si>
  <si>
    <t>18-22-111</t>
  </si>
  <si>
    <t>18-22-112</t>
  </si>
  <si>
    <t>18-22-113</t>
  </si>
  <si>
    <t>18-22-114</t>
  </si>
  <si>
    <t>18-22-115</t>
  </si>
  <si>
    <t>18-22-116</t>
  </si>
  <si>
    <t>18-22-117</t>
  </si>
  <si>
    <t>18-22-118</t>
  </si>
  <si>
    <t>18-22-119</t>
  </si>
  <si>
    <t>18-22-120</t>
  </si>
  <si>
    <t>Dean Academic</t>
  </si>
  <si>
    <t xml:space="preserve">Registrar. </t>
  </si>
  <si>
    <t>18-22-202</t>
  </si>
  <si>
    <t>18-22-203</t>
  </si>
  <si>
    <t>18-22-201</t>
  </si>
  <si>
    <t>18-22-204</t>
  </si>
  <si>
    <t>18-22-205</t>
  </si>
  <si>
    <t>18-22-206</t>
  </si>
  <si>
    <t>18-22-207</t>
  </si>
  <si>
    <t>18-22-208</t>
  </si>
  <si>
    <t>18-22-210</t>
  </si>
  <si>
    <t>18-22-211</t>
  </si>
  <si>
    <t>18-22-212</t>
  </si>
  <si>
    <t>18-22-213</t>
  </si>
  <si>
    <t>18-22-214</t>
  </si>
  <si>
    <t>18-22-215</t>
  </si>
  <si>
    <t>18-22-216</t>
  </si>
  <si>
    <t>18-22-217</t>
  </si>
  <si>
    <t>18-22-218</t>
  </si>
  <si>
    <t>Thermal Engineering (PART-TIME)</t>
  </si>
  <si>
    <t xml:space="preserve">  1ST SEM M. TECH MECHANICAL TABULATION SHEET- NOVEMBER-DECEMBER 2018</t>
  </si>
  <si>
    <t>18-22-301</t>
  </si>
  <si>
    <t>18-22-302</t>
  </si>
  <si>
    <t>18-22-303</t>
  </si>
  <si>
    <t>18-22-304</t>
  </si>
  <si>
    <t>18-22-305</t>
  </si>
  <si>
    <t>18-22-306</t>
  </si>
  <si>
    <t>18-22-307</t>
  </si>
  <si>
    <t>DM &amp; A</t>
  </si>
  <si>
    <t>18-22-401</t>
  </si>
  <si>
    <t>18-22-402</t>
  </si>
  <si>
    <t>18-22-403</t>
  </si>
  <si>
    <t>18-22-404</t>
  </si>
  <si>
    <t>18-22-405</t>
  </si>
  <si>
    <t>18-22-406</t>
  </si>
  <si>
    <t>18-22-407</t>
  </si>
  <si>
    <t>18-22-408</t>
  </si>
  <si>
    <t xml:space="preserve">  Composite Materials            </t>
  </si>
  <si>
    <r>
      <rPr>
        <sz val="12"/>
        <rFont val="Times New Roman"/>
        <family val="1"/>
      </rPr>
      <t>ME 507</t>
    </r>
    <r>
      <rPr>
        <b/>
        <sz val="12"/>
        <rFont val="Times New Roman"/>
        <family val="1"/>
      </rPr>
      <t xml:space="preserve"> / </t>
    </r>
    <r>
      <rPr>
        <b/>
        <i/>
        <sz val="12"/>
        <rFont val="Times New Roman"/>
        <family val="1"/>
      </rPr>
      <t>ME 528</t>
    </r>
    <r>
      <rPr>
        <b/>
        <sz val="12"/>
        <rFont val="Times New Roman"/>
        <family val="1"/>
      </rPr>
      <t xml:space="preserve"> (EL-I)</t>
    </r>
  </si>
  <si>
    <r>
      <rPr>
        <sz val="10"/>
        <rFont val="Times New Roman"/>
        <family val="1"/>
      </rPr>
      <t>Optimization Techniques</t>
    </r>
    <r>
      <rPr>
        <b/>
        <sz val="10"/>
        <rFont val="Times New Roman"/>
        <family val="1"/>
      </rPr>
      <t>/</t>
    </r>
    <r>
      <rPr>
        <b/>
        <i/>
        <sz val="10"/>
        <rFont val="Times New Roman"/>
        <family val="1"/>
      </rPr>
      <t>Computer Aided Manufacturing</t>
    </r>
  </si>
  <si>
    <t xml:space="preserve">  ME 592 (EL-II)</t>
  </si>
  <si>
    <t>Material Selection and Safety</t>
  </si>
  <si>
    <r>
      <rPr>
        <b/>
        <u/>
        <sz val="8"/>
        <rFont val="Arial"/>
        <family val="2"/>
      </rPr>
      <t>El-l</t>
    </r>
    <r>
      <rPr>
        <b/>
        <sz val="8"/>
        <rFont val="Arial"/>
        <family val="2"/>
      </rPr>
      <t xml:space="preserve">:   1. </t>
    </r>
    <r>
      <rPr>
        <sz val="8"/>
        <rFont val="Arial"/>
        <family val="2"/>
      </rPr>
      <t>ME 507- Optimization Techniques-(Normal)</t>
    </r>
    <r>
      <rPr>
        <b/>
        <sz val="8"/>
        <rFont val="Arial"/>
        <family val="2"/>
      </rPr>
      <t xml:space="preserve">.   2.  </t>
    </r>
    <r>
      <rPr>
        <b/>
        <i/>
        <sz val="8"/>
        <rFont val="Arial"/>
        <family val="2"/>
      </rPr>
      <t>ME 528- Computer Aided Manufacturing</t>
    </r>
    <r>
      <rPr>
        <b/>
        <sz val="8"/>
        <rFont val="Arial"/>
        <family val="2"/>
      </rPr>
      <t xml:space="preserve"> (Bold &amp; Italic).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</si>
  <si>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9"/>
        <rFont val="Arial"/>
        <family val="2"/>
      </rPr>
      <t>El-ll</t>
    </r>
    <r>
      <rPr>
        <b/>
        <sz val="9"/>
        <rFont val="Arial"/>
        <family val="2"/>
      </rPr>
      <t xml:space="preserve"> : 1. ME 592- Material Selection and Safety.</t>
    </r>
  </si>
  <si>
    <t xml:space="preserve">                1st Tabulator                              2nd Tabulator</t>
  </si>
  <si>
    <t>AB</t>
  </si>
  <si>
    <t>BB</t>
  </si>
  <si>
    <t>AA</t>
  </si>
  <si>
    <t>BC</t>
  </si>
  <si>
    <t>F</t>
  </si>
  <si>
    <t>DD</t>
  </si>
  <si>
    <t>CC</t>
  </si>
  <si>
    <t>CD</t>
  </si>
  <si>
    <t>Regn. No- 18-22-109 is a Part-Time Student &amp; taken 18 Credit in 1st Sem.</t>
  </si>
  <si>
    <t xml:space="preserve">Extra Curriculum Activities- Yoga (Non Credit) All Students are PP (Passed). </t>
  </si>
  <si>
    <t xml:space="preserve">Extra Curriculum Activities- Yoga (Non Credit) All Students are PP (Passed) except 18-22-306 &amp; 18-22-307 = NP (Not Passed) </t>
  </si>
  <si>
    <r>
      <rPr>
        <sz val="16"/>
        <rFont val="Times New Roman"/>
        <family val="1"/>
      </rPr>
      <t>Optimization Techniques</t>
    </r>
    <r>
      <rPr>
        <b/>
        <sz val="16"/>
        <rFont val="Times New Roman"/>
        <family val="1"/>
      </rPr>
      <t>/Advnd. Material Sc.(El-I)</t>
    </r>
  </si>
  <si>
    <r>
      <rPr>
        <sz val="16"/>
        <rFont val="Times New Roman"/>
        <family val="1"/>
      </rPr>
      <t>ME 507</t>
    </r>
    <r>
      <rPr>
        <b/>
        <sz val="16"/>
        <rFont val="Times New Roman"/>
        <family val="1"/>
      </rPr>
      <t xml:space="preserve"> / </t>
    </r>
    <r>
      <rPr>
        <b/>
        <i/>
        <sz val="16"/>
        <rFont val="Times New Roman"/>
        <family val="1"/>
      </rPr>
      <t>ME 530</t>
    </r>
  </si>
  <si>
    <t>Com.Aided Manufacturing</t>
  </si>
  <si>
    <r>
      <rPr>
        <b/>
        <u/>
        <sz val="12"/>
        <rFont val="Arial"/>
        <family val="2"/>
      </rPr>
      <t xml:space="preserve">El-I </t>
    </r>
    <r>
      <rPr>
        <sz val="12"/>
        <rFont val="Arial"/>
        <family val="2"/>
      </rPr>
      <t xml:space="preserve">: 1. ME 507 - Optimization Techniques- (Normal).   </t>
    </r>
    <r>
      <rPr>
        <b/>
        <sz val="12"/>
        <rFont val="Arial"/>
        <family val="2"/>
      </rPr>
      <t>2.  ME 530 - Advanced Material Science- (Bold &amp; Italic).</t>
    </r>
  </si>
  <si>
    <r>
      <rPr>
        <b/>
        <i/>
        <sz val="14"/>
        <rFont val="Times New Roman"/>
        <family val="1"/>
      </rPr>
      <t>ME 581</t>
    </r>
    <r>
      <rPr>
        <b/>
        <sz val="14"/>
        <rFont val="Times New Roman"/>
        <family val="1"/>
      </rPr>
      <t>/</t>
    </r>
    <r>
      <rPr>
        <sz val="14"/>
        <rFont val="Times New Roman"/>
        <family val="1"/>
      </rPr>
      <t>ME 507</t>
    </r>
  </si>
  <si>
    <r>
      <rPr>
        <b/>
        <i/>
        <sz val="14"/>
        <rFont val="Times New Roman"/>
        <family val="1"/>
      </rPr>
      <t>SPCEM</t>
    </r>
    <r>
      <rPr>
        <b/>
        <sz val="14"/>
        <rFont val="Times New Roman"/>
        <family val="1"/>
      </rPr>
      <t>/</t>
    </r>
    <r>
      <rPr>
        <sz val="14"/>
        <rFont val="Times New Roman"/>
        <family val="1"/>
      </rPr>
      <t>OT</t>
    </r>
    <r>
      <rPr>
        <b/>
        <sz val="14"/>
        <rFont val="Times New Roman"/>
        <family val="1"/>
      </rPr>
      <t>(El-II)</t>
    </r>
  </si>
  <si>
    <r>
      <rPr>
        <b/>
        <u/>
        <sz val="11"/>
        <rFont val="Arial"/>
        <family val="2"/>
      </rPr>
      <t>El-I</t>
    </r>
    <r>
      <rPr>
        <b/>
        <sz val="11"/>
        <rFont val="Arial"/>
        <family val="2"/>
      </rPr>
      <t xml:space="preserve"> : </t>
    </r>
    <r>
      <rPr>
        <sz val="11"/>
        <rFont val="Arial"/>
        <family val="2"/>
      </rPr>
      <t>1. ME-530- Advanced Material Science.</t>
    </r>
  </si>
  <si>
    <r>
      <rPr>
        <b/>
        <u/>
        <sz val="11"/>
        <rFont val="Arial"/>
        <family val="2"/>
      </rPr>
      <t xml:space="preserve">El-II 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  </t>
    </r>
    <r>
      <rPr>
        <b/>
        <i/>
        <sz val="11"/>
        <rFont val="Arial"/>
        <family val="2"/>
      </rPr>
      <t xml:space="preserve">1. ME-581  Structural Property Correlation of Engg. Materials  -(Bold&amp; Italic).     </t>
    </r>
    <r>
      <rPr>
        <sz val="11"/>
        <rFont val="Arial"/>
        <family val="2"/>
      </rPr>
      <t>2. ME- 507  Optimization Technique - (Normal).</t>
    </r>
  </si>
  <si>
    <r>
      <rPr>
        <sz val="16"/>
        <rFont val="Times New Roman"/>
        <family val="1"/>
      </rPr>
      <t>ME 509</t>
    </r>
    <r>
      <rPr>
        <b/>
        <sz val="16"/>
        <rFont val="Times New Roman"/>
        <family val="1"/>
      </rPr>
      <t xml:space="preserve"> (EL-I)</t>
    </r>
  </si>
  <si>
    <r>
      <rPr>
        <sz val="16"/>
        <rFont val="Times New Roman"/>
        <family val="1"/>
      </rPr>
      <t>GT&amp;JP</t>
    </r>
    <r>
      <rPr>
        <b/>
        <sz val="12"/>
        <rFont val="Times New Roman"/>
        <family val="1"/>
      </rPr>
      <t/>
    </r>
  </si>
  <si>
    <r>
      <rPr>
        <b/>
        <u/>
        <sz val="12"/>
        <rFont val="Arial"/>
        <family val="2"/>
      </rPr>
      <t xml:space="preserve">El-l </t>
    </r>
    <r>
      <rPr>
        <sz val="12"/>
        <rFont val="Arial"/>
        <family val="2"/>
      </rPr>
      <t xml:space="preserve">: </t>
    </r>
    <r>
      <rPr>
        <b/>
        <sz val="12"/>
        <rFont val="Arial"/>
        <family val="2"/>
      </rPr>
      <t>1.ME 507- Optimization Techniques-(Bold).</t>
    </r>
    <r>
      <rPr>
        <sz val="12"/>
        <rFont val="Arial"/>
        <family val="2"/>
      </rPr>
      <t xml:space="preserve"> 2. ME 509- Gas Turbines and Jet Propulsions-(Normal)  </t>
    </r>
    <r>
      <rPr>
        <b/>
        <i/>
        <sz val="12"/>
        <rFont val="Arial"/>
        <family val="2"/>
      </rPr>
      <t>3. ME-511 Alternative Energy  Sources- (Bold &amp; Italic)</t>
    </r>
  </si>
  <si>
    <r>
      <t>OT/</t>
    </r>
    <r>
      <rPr>
        <sz val="16"/>
        <rFont val="Times New Roman"/>
        <family val="1"/>
      </rPr>
      <t>GT&amp;JP</t>
    </r>
    <r>
      <rPr>
        <b/>
        <sz val="16"/>
        <rFont val="Times New Roman"/>
        <family val="1"/>
      </rPr>
      <t>/</t>
    </r>
    <r>
      <rPr>
        <b/>
        <i/>
        <sz val="16"/>
        <rFont val="Times New Roman"/>
        <family val="1"/>
      </rPr>
      <t>AES</t>
    </r>
  </si>
  <si>
    <r>
      <t>ME 507/</t>
    </r>
    <r>
      <rPr>
        <sz val="12"/>
        <rFont val="Times New Roman"/>
        <family val="1"/>
      </rPr>
      <t>ME 509</t>
    </r>
    <r>
      <rPr>
        <b/>
        <sz val="12"/>
        <rFont val="Times New Roman"/>
        <family val="1"/>
      </rPr>
      <t xml:space="preserve">/                   </t>
    </r>
    <r>
      <rPr>
        <b/>
        <i/>
        <sz val="12"/>
        <rFont val="Times New Roman"/>
        <family val="1"/>
      </rPr>
      <t>ME 511</t>
    </r>
    <r>
      <rPr>
        <b/>
        <sz val="12"/>
        <rFont val="Times New Roman"/>
        <family val="1"/>
      </rPr>
      <t xml:space="preserve"> (EL-I)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</si>
</sst>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Verdana"/>
      <family val="2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Verdana"/>
      <family val="2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Berlin Sans FB Dem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Arial"/>
      <family val="2"/>
    </font>
    <font>
      <b/>
      <u/>
      <sz val="11"/>
      <name val="Arial"/>
      <family val="2"/>
    </font>
    <font>
      <b/>
      <u/>
      <sz val="9"/>
      <name val="Arial"/>
      <family val="2"/>
    </font>
    <font>
      <b/>
      <sz val="10"/>
      <color theme="1"/>
      <name val="Calibri"/>
      <family val="2"/>
      <scheme val="minor"/>
    </font>
    <font>
      <sz val="16"/>
      <name val="Berlin Sans FB Demi"/>
      <family val="2"/>
    </font>
    <font>
      <b/>
      <sz val="16"/>
      <name val="Berlin Sans FB Demi"/>
      <family val="2"/>
    </font>
    <font>
      <b/>
      <u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8"/>
      <color theme="1"/>
      <name val="Berlin Sans FB Demi"/>
      <family val="2"/>
    </font>
    <font>
      <b/>
      <sz val="18"/>
      <color theme="1"/>
      <name val="Berlin Sans FB Demi"/>
      <family val="2"/>
    </font>
    <font>
      <b/>
      <sz val="18"/>
      <name val="Berlin Sans FB Demi"/>
      <family val="2"/>
    </font>
    <font>
      <sz val="18"/>
      <name val="Berlin Sans FB Demi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8"/>
      <color theme="1"/>
      <name val="Calibri"/>
      <family val="2"/>
      <scheme val="minor"/>
    </font>
    <font>
      <sz val="18"/>
      <name val="Verdana"/>
      <family val="2"/>
    </font>
    <font>
      <sz val="18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4"/>
      <name val="Verdana"/>
      <family val="2"/>
    </font>
    <font>
      <b/>
      <i/>
      <sz val="12"/>
      <name val="Arial"/>
      <family val="2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1" fillId="0" borderId="0" xfId="1" applyFont="1"/>
    <xf numFmtId="0" fontId="11" fillId="0" borderId="0" xfId="1" applyFont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0" borderId="0" xfId="1" applyFont="1" applyAlignment="1">
      <alignment horizontal="center" wrapText="1"/>
    </xf>
    <xf numFmtId="0" fontId="1" fillId="0" borderId="0" xfId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6" fillId="0" borderId="0" xfId="1" applyFont="1"/>
    <xf numFmtId="0" fontId="16" fillId="0" borderId="0" xfId="1" applyFont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8" fillId="0" borderId="0" xfId="0" applyFont="1" applyAlignment="1">
      <alignment wrapText="1"/>
    </xf>
    <xf numFmtId="0" fontId="0" fillId="0" borderId="0" xfId="0" applyFill="1"/>
    <xf numFmtId="0" fontId="0" fillId="0" borderId="0" xfId="0" applyFont="1"/>
    <xf numFmtId="0" fontId="22" fillId="0" borderId="0" xfId="0" applyFont="1" applyAlignment="1">
      <alignment horizontal="center" vertical="top" wrapText="1"/>
    </xf>
    <xf numFmtId="0" fontId="23" fillId="0" borderId="0" xfId="0" applyFont="1"/>
    <xf numFmtId="0" fontId="8" fillId="0" borderId="0" xfId="1" applyFont="1"/>
    <xf numFmtId="0" fontId="8" fillId="0" borderId="0" xfId="1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1" applyFont="1" applyAlignment="1">
      <alignment wrapText="1"/>
    </xf>
    <xf numFmtId="0" fontId="14" fillId="0" borderId="0" xfId="0" applyFont="1" applyAlignment="1">
      <alignment wrapText="1"/>
    </xf>
    <xf numFmtId="0" fontId="8" fillId="0" borderId="0" xfId="0" applyFont="1" applyBorder="1" applyAlignment="1"/>
    <xf numFmtId="0" fontId="17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16" fillId="0" borderId="0" xfId="1" applyFont="1" applyAlignment="1"/>
    <xf numFmtId="0" fontId="6" fillId="2" borderId="1" xfId="0" applyFont="1" applyFill="1" applyBorder="1" applyAlignment="1">
      <alignment horizontal="center" wrapText="1"/>
    </xf>
    <xf numFmtId="0" fontId="0" fillId="0" borderId="0" xfId="0" applyBorder="1" applyAlignment="1"/>
    <xf numFmtId="0" fontId="9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6" fillId="0" borderId="0" xfId="1" applyFont="1" applyAlignment="1">
      <alignment horizont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49" fillId="0" borderId="0" xfId="0" applyFont="1"/>
    <xf numFmtId="0" fontId="46" fillId="0" borderId="1" xfId="0" applyFont="1" applyBorder="1" applyAlignment="1">
      <alignment horizontal="center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164" fontId="46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49" fillId="0" borderId="0" xfId="0" applyFont="1" applyFill="1"/>
    <xf numFmtId="0" fontId="47" fillId="0" borderId="1" xfId="0" applyNumberFormat="1" applyFont="1" applyBorder="1" applyAlignment="1">
      <alignment horizontal="center" vertical="center" wrapText="1"/>
    </xf>
    <xf numFmtId="164" fontId="46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46" fillId="3" borderId="1" xfId="0" applyNumberFormat="1" applyFont="1" applyFill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center" vertical="center" wrapText="1"/>
    </xf>
    <xf numFmtId="0" fontId="46" fillId="2" borderId="1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164" fontId="46" fillId="0" borderId="0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8" fillId="3" borderId="1" xfId="0" applyNumberFormat="1" applyFont="1" applyFill="1" applyBorder="1" applyAlignment="1">
      <alignment horizontal="center" vertical="center" wrapText="1"/>
    </xf>
    <xf numFmtId="0" fontId="48" fillId="0" borderId="1" xfId="0" applyNumberFormat="1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24" fillId="0" borderId="0" xfId="0" applyFont="1" applyAlignment="1"/>
    <xf numFmtId="0" fontId="42" fillId="0" borderId="4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3" fillId="0" borderId="1" xfId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left" vertical="center" wrapText="1"/>
    </xf>
    <xf numFmtId="0" fontId="45" fillId="0" borderId="1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left" vertical="top" wrapText="1"/>
    </xf>
    <xf numFmtId="0" fontId="11" fillId="0" borderId="0" xfId="1" applyFont="1" applyAlignment="1">
      <alignment horizontal="center"/>
    </xf>
    <xf numFmtId="0" fontId="11" fillId="0" borderId="0" xfId="0" applyFont="1" applyAlignment="1">
      <alignment horizontal="center" wrapText="1"/>
    </xf>
    <xf numFmtId="0" fontId="2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0" xfId="1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0" xfId="1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58" fillId="0" borderId="1" xfId="0" applyFont="1" applyFill="1" applyBorder="1" applyAlignment="1">
      <alignment horizontal="center" vertical="top" wrapText="1"/>
    </xf>
    <xf numFmtId="0" fontId="57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37" fillId="0" borderId="1" xfId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Border="1" applyAlignment="1"/>
    <xf numFmtId="0" fontId="0" fillId="0" borderId="0" xfId="0" applyFont="1" applyBorder="1" applyAlignment="1"/>
    <xf numFmtId="0" fontId="19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wrapText="1"/>
    </xf>
    <xf numFmtId="0" fontId="47" fillId="2" borderId="1" xfId="0" applyNumberFormat="1" applyFont="1" applyFill="1" applyBorder="1" applyAlignment="1">
      <alignment horizontal="center" vertical="center" wrapText="1"/>
    </xf>
    <xf numFmtId="164" fontId="4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4" fillId="0" borderId="0" xfId="1" applyFont="1" applyAlignment="1">
      <alignment horizontal="center"/>
    </xf>
    <xf numFmtId="0" fontId="60" fillId="0" borderId="0" xfId="0" applyFont="1"/>
    <xf numFmtId="0" fontId="54" fillId="0" borderId="0" xfId="1" applyFont="1"/>
    <xf numFmtId="0" fontId="54" fillId="0" borderId="0" xfId="1" applyFont="1" applyAlignment="1"/>
    <xf numFmtId="0" fontId="54" fillId="0" borderId="0" xfId="1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55" fillId="0" borderId="0" xfId="0" applyNumberFormat="1" applyFont="1" applyBorder="1" applyAlignment="1">
      <alignment horizontal="left" vertical="center" wrapText="1"/>
    </xf>
    <xf numFmtId="0" fontId="56" fillId="0" borderId="0" xfId="0" applyNumberFormat="1" applyFont="1" applyBorder="1" applyAlignment="1">
      <alignment horizontal="left" wrapText="1"/>
    </xf>
    <xf numFmtId="0" fontId="56" fillId="0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opLeftCell="A7" zoomScaleNormal="100" workbookViewId="0">
      <selection activeCell="M5" sqref="M5:N5"/>
    </sheetView>
  </sheetViews>
  <sheetFormatPr defaultRowHeight="15" x14ac:dyDescent="0.25"/>
  <cols>
    <col min="2" max="2" width="21" customWidth="1"/>
    <col min="3" max="3" width="11.7109375" customWidth="1"/>
    <col min="4" max="4" width="12" customWidth="1"/>
    <col min="5" max="5" width="10.5703125" customWidth="1"/>
    <col min="6" max="6" width="11" customWidth="1"/>
    <col min="7" max="7" width="11.7109375" customWidth="1"/>
    <col min="8" max="8" width="11.42578125" customWidth="1"/>
    <col min="9" max="9" width="10.140625" customWidth="1"/>
    <col min="10" max="10" width="8.42578125" customWidth="1"/>
    <col min="11" max="11" width="12.28515625" customWidth="1"/>
    <col min="12" max="12" width="14.140625" customWidth="1"/>
    <col min="13" max="13" width="10.140625" customWidth="1"/>
    <col min="14" max="14" width="10.42578125" customWidth="1"/>
    <col min="15" max="15" width="12.85546875" customWidth="1"/>
    <col min="16" max="16" width="13.42578125" customWidth="1"/>
    <col min="17" max="17" width="11.28515625" customWidth="1"/>
    <col min="18" max="18" width="10.85546875" customWidth="1"/>
    <col min="19" max="19" width="11.42578125" customWidth="1"/>
    <col min="20" max="20" width="10.42578125" customWidth="1"/>
    <col min="21" max="21" width="0.28515625" hidden="1" customWidth="1"/>
    <col min="22" max="26" width="9.140625" hidden="1" customWidth="1"/>
    <col min="27" max="27" width="0.28515625" hidden="1" customWidth="1"/>
  </cols>
  <sheetData>
    <row r="1" spans="1:29" ht="33" customHeight="1" x14ac:dyDescent="0.3">
      <c r="A1" s="72"/>
      <c r="B1" s="104" t="s">
        <v>48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72"/>
      <c r="V1" s="72"/>
      <c r="W1" s="72"/>
      <c r="X1" s="72"/>
      <c r="Y1" s="72"/>
      <c r="Z1" s="72"/>
    </row>
    <row r="2" spans="1:29" ht="24.75" customHeight="1" x14ac:dyDescent="0.25">
      <c r="A2" s="107" t="s">
        <v>99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9" ht="25.5" customHeight="1" x14ac:dyDescent="0.25">
      <c r="A3" s="108" t="s">
        <v>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9" ht="36" customHeight="1" x14ac:dyDescent="0.35">
      <c r="A4" s="97" t="s">
        <v>2</v>
      </c>
      <c r="B4" s="96" t="s">
        <v>3</v>
      </c>
      <c r="C4" s="96" t="s">
        <v>4</v>
      </c>
      <c r="D4" s="96"/>
      <c r="E4" s="96" t="s">
        <v>33</v>
      </c>
      <c r="F4" s="96"/>
      <c r="G4" s="96" t="s">
        <v>6</v>
      </c>
      <c r="H4" s="96"/>
      <c r="I4" s="96" t="s">
        <v>34</v>
      </c>
      <c r="J4" s="96"/>
      <c r="K4" s="101" t="s">
        <v>136</v>
      </c>
      <c r="L4" s="101"/>
      <c r="M4" s="96" t="s">
        <v>35</v>
      </c>
      <c r="N4" s="96"/>
      <c r="O4" s="96" t="s">
        <v>36</v>
      </c>
      <c r="P4" s="96"/>
      <c r="Q4" s="96" t="s">
        <v>9</v>
      </c>
      <c r="R4" s="97" t="s">
        <v>10</v>
      </c>
      <c r="S4" s="97" t="s">
        <v>11</v>
      </c>
      <c r="T4" s="69" t="s">
        <v>12</v>
      </c>
      <c r="U4" s="73"/>
      <c r="V4" s="73"/>
      <c r="W4" s="73"/>
      <c r="X4" s="73"/>
      <c r="Y4" s="73"/>
      <c r="Z4" s="73"/>
    </row>
    <row r="5" spans="1:29" ht="54" customHeight="1" x14ac:dyDescent="0.35">
      <c r="A5" s="97"/>
      <c r="B5" s="97"/>
      <c r="C5" s="96" t="s">
        <v>13</v>
      </c>
      <c r="D5" s="96"/>
      <c r="E5" s="96" t="s">
        <v>37</v>
      </c>
      <c r="F5" s="96"/>
      <c r="G5" s="101" t="s">
        <v>137</v>
      </c>
      <c r="H5" s="101"/>
      <c r="I5" s="96" t="s">
        <v>107</v>
      </c>
      <c r="J5" s="96"/>
      <c r="K5" s="101" t="s">
        <v>135</v>
      </c>
      <c r="L5" s="101"/>
      <c r="M5" s="96" t="s">
        <v>38</v>
      </c>
      <c r="N5" s="96"/>
      <c r="O5" s="97" t="s">
        <v>39</v>
      </c>
      <c r="P5" s="97"/>
      <c r="Q5" s="96"/>
      <c r="R5" s="111"/>
      <c r="S5" s="97"/>
      <c r="T5" s="92" t="s">
        <v>16</v>
      </c>
      <c r="U5" s="73"/>
      <c r="V5" s="73"/>
      <c r="W5" s="73"/>
      <c r="X5" s="73"/>
      <c r="Y5" s="73"/>
      <c r="Z5" s="73"/>
    </row>
    <row r="6" spans="1:29" ht="23.25" x14ac:dyDescent="0.35">
      <c r="A6" s="97"/>
      <c r="B6" s="97"/>
      <c r="C6" s="94" t="s">
        <v>17</v>
      </c>
      <c r="D6" s="74">
        <v>6</v>
      </c>
      <c r="E6" s="94" t="s">
        <v>17</v>
      </c>
      <c r="F6" s="74">
        <v>6</v>
      </c>
      <c r="G6" s="94" t="s">
        <v>17</v>
      </c>
      <c r="H6" s="74">
        <v>6</v>
      </c>
      <c r="I6" s="94" t="s">
        <v>17</v>
      </c>
      <c r="J6" s="74">
        <v>6</v>
      </c>
      <c r="K6" s="94" t="s">
        <v>17</v>
      </c>
      <c r="L6" s="74">
        <v>6</v>
      </c>
      <c r="M6" s="94" t="s">
        <v>17</v>
      </c>
      <c r="N6" s="74">
        <v>2</v>
      </c>
      <c r="O6" s="74" t="s">
        <v>17</v>
      </c>
      <c r="P6" s="74">
        <v>2</v>
      </c>
      <c r="Q6" s="96"/>
      <c r="R6" s="111"/>
      <c r="S6" s="97"/>
      <c r="T6" s="75">
        <v>6</v>
      </c>
      <c r="U6" s="73"/>
      <c r="V6" s="73"/>
      <c r="W6" s="73"/>
      <c r="X6" s="73"/>
      <c r="Y6" s="73"/>
      <c r="Z6" s="73"/>
      <c r="AC6" s="39"/>
    </row>
    <row r="7" spans="1:29" s="40" customFormat="1" ht="33" customHeight="1" x14ac:dyDescent="0.35">
      <c r="A7" s="76">
        <v>1</v>
      </c>
      <c r="B7" s="77" t="s">
        <v>100</v>
      </c>
      <c r="C7" s="76" t="s">
        <v>124</v>
      </c>
      <c r="D7" s="76">
        <f t="shared" ref="D7:D9" si="0">IF(C7="AA",10, IF(C7="AB",9, IF(C7="BB",8, IF(C7="BC",7,IF(C7="CC",6, IF(C7="CD",5, IF(C7="DD",4,IF(C7="F",0))))))))</f>
        <v>9</v>
      </c>
      <c r="E7" s="76" t="s">
        <v>124</v>
      </c>
      <c r="F7" s="76">
        <f t="shared" ref="F7:F9" si="1">IF(E7="AA",10, IF(E7="AB",9, IF(E7="BB",8, IF(E7="BC",7,IF(E7="CC",6, IF(E7="CD",5, IF(E7="DD",4,IF(E7="F",0))))))))</f>
        <v>9</v>
      </c>
      <c r="G7" s="76" t="s">
        <v>127</v>
      </c>
      <c r="H7" s="76">
        <f t="shared" ref="H7:H9" si="2">IF(G7="AA",10, IF(G7="AB",9, IF(G7="BB",8, IF(G7="BC",7,IF(G7="CC",6, IF(G7="CD",5, IF(G7="DD",4,IF(G7="F",0))))))))</f>
        <v>7</v>
      </c>
      <c r="I7" s="76" t="s">
        <v>125</v>
      </c>
      <c r="J7" s="76">
        <f t="shared" ref="J7:J9" si="3">IF(I7="AA",10, IF(I7="AB",9, IF(I7="BB",8, IF(I7="BC",7,IF(I7="CC",6, IF(I7="CD",5, IF(I7="DD",4,IF(I7="F",0))))))))</f>
        <v>8</v>
      </c>
      <c r="K7" s="76" t="s">
        <v>127</v>
      </c>
      <c r="L7" s="76">
        <f t="shared" ref="L7:N9" si="4">IF(K7="AA",10, IF(K7="AB",9, IF(K7="BB",8, IF(K7="BC",7,IF(K7="CC",6, IF(K7="CD",5, IF(K7="DD",4,IF(K7="F",0))))))))</f>
        <v>7</v>
      </c>
      <c r="M7" s="76" t="s">
        <v>124</v>
      </c>
      <c r="N7" s="76">
        <f t="shared" si="4"/>
        <v>9</v>
      </c>
      <c r="O7" s="76" t="s">
        <v>124</v>
      </c>
      <c r="P7" s="76">
        <f t="shared" ref="P7:P9" si="5">IF(O7="AA",10, IF(O7="AB",9, IF(O7="BB",8, IF(O7="BC",7,IF(O7="CC",6, IF(O7="CD",5, IF(O7="DD",4,IF(O7="F",0))))))))</f>
        <v>9</v>
      </c>
      <c r="Q7" s="76">
        <v>34</v>
      </c>
      <c r="R7" s="76">
        <f t="shared" ref="R7:R9" si="6">(D7*6+F7*6+H7*6+J7*6+L7*6+N7*2+P7*2)</f>
        <v>276</v>
      </c>
      <c r="S7" s="78">
        <f>R7/Q7</f>
        <v>8.117647058823529</v>
      </c>
      <c r="T7" s="79" t="str">
        <f t="shared" ref="T7:T9" si="7">IF(S7&lt;6,"***","-")</f>
        <v>-</v>
      </c>
      <c r="U7" s="80"/>
      <c r="V7" s="80"/>
      <c r="W7" s="80"/>
      <c r="X7" s="80"/>
      <c r="Y7" s="80"/>
      <c r="Z7" s="80"/>
    </row>
    <row r="8" spans="1:29" s="39" customFormat="1" ht="33" customHeight="1" x14ac:dyDescent="0.35">
      <c r="A8" s="81">
        <v>2</v>
      </c>
      <c r="B8" s="77" t="s">
        <v>101</v>
      </c>
      <c r="C8" s="81" t="s">
        <v>126</v>
      </c>
      <c r="D8" s="81">
        <f t="shared" si="0"/>
        <v>10</v>
      </c>
      <c r="E8" s="81" t="s">
        <v>126</v>
      </c>
      <c r="F8" s="81">
        <f t="shared" si="1"/>
        <v>10</v>
      </c>
      <c r="G8" s="81" t="s">
        <v>126</v>
      </c>
      <c r="H8" s="76">
        <f t="shared" si="2"/>
        <v>10</v>
      </c>
      <c r="I8" s="76" t="s">
        <v>126</v>
      </c>
      <c r="J8" s="76">
        <f t="shared" si="3"/>
        <v>10</v>
      </c>
      <c r="K8" s="76" t="s">
        <v>126</v>
      </c>
      <c r="L8" s="76">
        <f t="shared" si="4"/>
        <v>10</v>
      </c>
      <c r="M8" s="76" t="s">
        <v>125</v>
      </c>
      <c r="N8" s="76">
        <f t="shared" si="4"/>
        <v>8</v>
      </c>
      <c r="O8" s="76" t="s">
        <v>126</v>
      </c>
      <c r="P8" s="76">
        <f t="shared" si="5"/>
        <v>10</v>
      </c>
      <c r="Q8" s="76">
        <v>34</v>
      </c>
      <c r="R8" s="76">
        <f t="shared" si="6"/>
        <v>336</v>
      </c>
      <c r="S8" s="82">
        <f t="shared" ref="S8:S9" si="8">R8/Q8</f>
        <v>9.882352941176471</v>
      </c>
      <c r="T8" s="83" t="str">
        <f t="shared" si="7"/>
        <v>-</v>
      </c>
      <c r="U8" s="73"/>
      <c r="V8" s="73"/>
      <c r="W8" s="73"/>
      <c r="X8" s="73"/>
      <c r="Y8" s="73"/>
      <c r="Z8" s="73"/>
      <c r="AB8" s="39" t="s">
        <v>31</v>
      </c>
    </row>
    <row r="9" spans="1:29" s="40" customFormat="1" ht="33" customHeight="1" x14ac:dyDescent="0.35">
      <c r="A9" s="76">
        <v>3</v>
      </c>
      <c r="B9" s="77" t="s">
        <v>102</v>
      </c>
      <c r="C9" s="76" t="s">
        <v>124</v>
      </c>
      <c r="D9" s="76">
        <f t="shared" si="0"/>
        <v>9</v>
      </c>
      <c r="E9" s="76" t="s">
        <v>126</v>
      </c>
      <c r="F9" s="76">
        <f t="shared" si="1"/>
        <v>10</v>
      </c>
      <c r="G9" s="76" t="s">
        <v>126</v>
      </c>
      <c r="H9" s="76">
        <f t="shared" si="2"/>
        <v>10</v>
      </c>
      <c r="I9" s="76" t="s">
        <v>124</v>
      </c>
      <c r="J9" s="76">
        <f t="shared" si="3"/>
        <v>9</v>
      </c>
      <c r="K9" s="76" t="s">
        <v>124</v>
      </c>
      <c r="L9" s="76">
        <f t="shared" si="4"/>
        <v>9</v>
      </c>
      <c r="M9" s="76" t="s">
        <v>126</v>
      </c>
      <c r="N9" s="76">
        <f t="shared" si="4"/>
        <v>10</v>
      </c>
      <c r="O9" s="76" t="s">
        <v>126</v>
      </c>
      <c r="P9" s="76">
        <f t="shared" si="5"/>
        <v>10</v>
      </c>
      <c r="Q9" s="76">
        <v>34</v>
      </c>
      <c r="R9" s="76">
        <f t="shared" si="6"/>
        <v>322</v>
      </c>
      <c r="S9" s="78">
        <f t="shared" si="8"/>
        <v>9.4705882352941178</v>
      </c>
      <c r="T9" s="79" t="str">
        <f t="shared" si="7"/>
        <v>-</v>
      </c>
      <c r="U9" s="80"/>
      <c r="V9" s="80"/>
      <c r="W9" s="80"/>
      <c r="X9" s="80"/>
      <c r="Y9" s="80"/>
      <c r="Z9" s="80"/>
    </row>
    <row r="10" spans="1:29" s="40" customFormat="1" ht="33" customHeight="1" x14ac:dyDescent="0.35">
      <c r="A10" s="81">
        <v>4</v>
      </c>
      <c r="B10" s="77" t="s">
        <v>103</v>
      </c>
      <c r="C10" s="81" t="s">
        <v>124</v>
      </c>
      <c r="D10" s="81">
        <f t="shared" ref="D10:D13" si="9">IF(C10="AA",10, IF(C10="AB",9, IF(C10="BB",8, IF(C10="BC",7,IF(C10="CC",6, IF(C10="CD",5, IF(C10="DD",4,IF(C10="F",0))))))))</f>
        <v>9</v>
      </c>
      <c r="E10" s="81" t="s">
        <v>125</v>
      </c>
      <c r="F10" s="81">
        <f t="shared" ref="F10:F13" si="10">IF(E10="AA",10, IF(E10="AB",9, IF(E10="BB",8, IF(E10="BC",7,IF(E10="CC",6, IF(E10="CD",5, IF(E10="DD",4,IF(E10="F",0))))))))</f>
        <v>8</v>
      </c>
      <c r="G10" s="81" t="s">
        <v>125</v>
      </c>
      <c r="H10" s="76">
        <f t="shared" ref="H10:H13" si="11">IF(G10="AA",10, IF(G10="AB",9, IF(G10="BB",8, IF(G10="BC",7,IF(G10="CC",6, IF(G10="CD",5, IF(G10="DD",4,IF(G10="F",0))))))))</f>
        <v>8</v>
      </c>
      <c r="I10" s="76" t="s">
        <v>124</v>
      </c>
      <c r="J10" s="76">
        <f t="shared" ref="J10:J13" si="12">IF(I10="AA",10, IF(I10="AB",9, IF(I10="BB",8, IF(I10="BC",7,IF(I10="CC",6, IF(I10="CD",5, IF(I10="DD",4,IF(I10="F",0))))))))</f>
        <v>9</v>
      </c>
      <c r="K10" s="76" t="s">
        <v>126</v>
      </c>
      <c r="L10" s="76">
        <f t="shared" ref="L10:L13" si="13">IF(K10="AA",10, IF(K10="AB",9, IF(K10="BB",8, IF(K10="BC",7,IF(K10="CC",6, IF(K10="CD",5, IF(K10="DD",4,IF(K10="F",0))))))))</f>
        <v>10</v>
      </c>
      <c r="M10" s="76" t="s">
        <v>124</v>
      </c>
      <c r="N10" s="76">
        <f t="shared" ref="N10:N13" si="14">IF(M10="AA",10, IF(M10="AB",9, IF(M10="BB",8, IF(M10="BC",7,IF(M10="CC",6, IF(M10="CD",5, IF(M10="DD",4,IF(M10="F",0))))))))</f>
        <v>9</v>
      </c>
      <c r="O10" s="76" t="s">
        <v>124</v>
      </c>
      <c r="P10" s="76">
        <f t="shared" ref="P10:P13" si="15">IF(O10="AA",10, IF(O10="AB",9, IF(O10="BB",8, IF(O10="BC",7,IF(O10="CC",6, IF(O10="CD",5, IF(O10="DD",4,IF(O10="F",0))))))))</f>
        <v>9</v>
      </c>
      <c r="Q10" s="76">
        <v>34</v>
      </c>
      <c r="R10" s="76">
        <f t="shared" ref="R10:R13" si="16">(D10*6+F10*6+H10*6+J10*6+L10*6+N10*2+P10*2)</f>
        <v>300</v>
      </c>
      <c r="S10" s="82">
        <f t="shared" ref="S10:S13" si="17">R10/Q10</f>
        <v>8.8235294117647065</v>
      </c>
      <c r="T10" s="83" t="str">
        <f t="shared" ref="T10:T13" si="18">IF(S10&lt;6,"***","-")</f>
        <v>-</v>
      </c>
      <c r="U10" s="80"/>
      <c r="V10" s="80"/>
      <c r="W10" s="80"/>
      <c r="X10" s="80"/>
      <c r="Y10" s="80"/>
      <c r="Z10" s="80"/>
    </row>
    <row r="11" spans="1:29" s="40" customFormat="1" ht="33" customHeight="1" x14ac:dyDescent="0.35">
      <c r="A11" s="76">
        <v>5</v>
      </c>
      <c r="B11" s="77" t="s">
        <v>104</v>
      </c>
      <c r="C11" s="76" t="s">
        <v>126</v>
      </c>
      <c r="D11" s="76">
        <f t="shared" si="9"/>
        <v>10</v>
      </c>
      <c r="E11" s="76" t="s">
        <v>126</v>
      </c>
      <c r="F11" s="76">
        <f t="shared" si="10"/>
        <v>10</v>
      </c>
      <c r="G11" s="76" t="s">
        <v>124</v>
      </c>
      <c r="H11" s="76">
        <f t="shared" si="11"/>
        <v>9</v>
      </c>
      <c r="I11" s="76" t="s">
        <v>124</v>
      </c>
      <c r="J11" s="76">
        <f t="shared" si="12"/>
        <v>9</v>
      </c>
      <c r="K11" s="76" t="s">
        <v>126</v>
      </c>
      <c r="L11" s="76">
        <f t="shared" si="13"/>
        <v>10</v>
      </c>
      <c r="M11" s="76" t="s">
        <v>124</v>
      </c>
      <c r="N11" s="76">
        <f t="shared" si="14"/>
        <v>9</v>
      </c>
      <c r="O11" s="76" t="s">
        <v>126</v>
      </c>
      <c r="P11" s="76">
        <f t="shared" si="15"/>
        <v>10</v>
      </c>
      <c r="Q11" s="76">
        <v>34</v>
      </c>
      <c r="R11" s="76">
        <f t="shared" si="16"/>
        <v>326</v>
      </c>
      <c r="S11" s="78">
        <f t="shared" si="17"/>
        <v>9.5882352941176467</v>
      </c>
      <c r="T11" s="79" t="str">
        <f t="shared" si="18"/>
        <v>-</v>
      </c>
      <c r="U11" s="80"/>
      <c r="V11" s="80"/>
      <c r="W11" s="80"/>
      <c r="X11" s="80"/>
      <c r="Y11" s="80"/>
      <c r="Z11" s="80"/>
    </row>
    <row r="12" spans="1:29" ht="32.25" customHeight="1" x14ac:dyDescent="0.25">
      <c r="A12" s="81">
        <v>6</v>
      </c>
      <c r="B12" s="77" t="s">
        <v>105</v>
      </c>
      <c r="C12" s="84" t="s">
        <v>128</v>
      </c>
      <c r="D12" s="81">
        <f t="shared" si="9"/>
        <v>0</v>
      </c>
      <c r="E12" s="84" t="s">
        <v>128</v>
      </c>
      <c r="F12" s="81">
        <f t="shared" si="10"/>
        <v>0</v>
      </c>
      <c r="G12" s="84" t="s">
        <v>128</v>
      </c>
      <c r="H12" s="85">
        <f t="shared" si="11"/>
        <v>0</v>
      </c>
      <c r="I12" s="84" t="s">
        <v>128</v>
      </c>
      <c r="J12" s="85">
        <f t="shared" si="12"/>
        <v>0</v>
      </c>
      <c r="K12" s="84" t="s">
        <v>128</v>
      </c>
      <c r="L12" s="76">
        <f t="shared" si="13"/>
        <v>0</v>
      </c>
      <c r="M12" s="84" t="s">
        <v>128</v>
      </c>
      <c r="N12" s="86">
        <f t="shared" si="14"/>
        <v>0</v>
      </c>
      <c r="O12" s="76" t="s">
        <v>129</v>
      </c>
      <c r="P12" s="76">
        <f t="shared" si="15"/>
        <v>4</v>
      </c>
      <c r="Q12" s="76">
        <v>34</v>
      </c>
      <c r="R12" s="76">
        <f t="shared" si="16"/>
        <v>8</v>
      </c>
      <c r="S12" s="82">
        <f t="shared" si="17"/>
        <v>0.23529411764705882</v>
      </c>
      <c r="T12" s="83" t="str">
        <f t="shared" si="18"/>
        <v>***</v>
      </c>
      <c r="U12" s="87"/>
      <c r="V12" s="87"/>
      <c r="W12" s="87"/>
      <c r="X12" s="87"/>
      <c r="Y12" s="88"/>
      <c r="Z12" s="89"/>
    </row>
    <row r="13" spans="1:29" ht="32.25" customHeight="1" x14ac:dyDescent="0.25">
      <c r="A13" s="76">
        <v>7</v>
      </c>
      <c r="B13" s="77" t="s">
        <v>106</v>
      </c>
      <c r="C13" s="84" t="s">
        <v>128</v>
      </c>
      <c r="D13" s="76">
        <f t="shared" si="9"/>
        <v>0</v>
      </c>
      <c r="E13" s="84" t="s">
        <v>128</v>
      </c>
      <c r="F13" s="76">
        <f t="shared" si="10"/>
        <v>0</v>
      </c>
      <c r="G13" s="84" t="s">
        <v>128</v>
      </c>
      <c r="H13" s="85">
        <f t="shared" si="11"/>
        <v>0</v>
      </c>
      <c r="I13" s="84" t="s">
        <v>128</v>
      </c>
      <c r="J13" s="85">
        <f t="shared" si="12"/>
        <v>0</v>
      </c>
      <c r="K13" s="90" t="s">
        <v>128</v>
      </c>
      <c r="L13" s="91">
        <f t="shared" si="13"/>
        <v>0</v>
      </c>
      <c r="M13" s="84" t="s">
        <v>128</v>
      </c>
      <c r="N13" s="86">
        <f t="shared" si="14"/>
        <v>0</v>
      </c>
      <c r="O13" s="76" t="s">
        <v>129</v>
      </c>
      <c r="P13" s="76">
        <f t="shared" si="15"/>
        <v>4</v>
      </c>
      <c r="Q13" s="76">
        <v>34</v>
      </c>
      <c r="R13" s="76">
        <f t="shared" si="16"/>
        <v>8</v>
      </c>
      <c r="S13" s="78">
        <f t="shared" si="17"/>
        <v>0.23529411764705882</v>
      </c>
      <c r="T13" s="79" t="str">
        <f t="shared" si="18"/>
        <v>***</v>
      </c>
      <c r="U13" s="87"/>
      <c r="V13" s="87"/>
      <c r="W13" s="87"/>
      <c r="X13" s="87"/>
      <c r="Y13" s="88"/>
      <c r="Z13" s="89"/>
    </row>
    <row r="14" spans="1:29" ht="32.25" customHeight="1" x14ac:dyDescent="0.25">
      <c r="A14" s="110" t="s">
        <v>134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66"/>
      <c r="O14" s="20"/>
      <c r="P14" s="20"/>
      <c r="Q14" s="20"/>
      <c r="R14" s="20"/>
      <c r="S14" s="67"/>
      <c r="T14" s="68"/>
      <c r="U14" s="22"/>
      <c r="V14" s="22"/>
      <c r="W14" s="22"/>
      <c r="X14" s="22"/>
      <c r="Y14" s="23"/>
      <c r="Z14" s="24"/>
    </row>
    <row r="15" spans="1:29" ht="22.5" customHeight="1" x14ac:dyDescent="0.25">
      <c r="A15" s="20"/>
      <c r="B15" s="21"/>
      <c r="C15" s="22"/>
      <c r="D15" s="22"/>
      <c r="E15" s="22"/>
      <c r="F15" s="22"/>
      <c r="G15" s="22"/>
      <c r="H15" s="22"/>
      <c r="I15" s="22"/>
      <c r="J15" s="20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24"/>
    </row>
    <row r="16" spans="1:29" ht="12" customHeight="1" x14ac:dyDescent="0.25">
      <c r="A16" s="4"/>
      <c r="B16" s="98"/>
      <c r="C16" s="99"/>
      <c r="D16" s="99"/>
      <c r="E16" s="99"/>
      <c r="F16" s="99"/>
      <c r="G16" s="99"/>
      <c r="H16" s="99"/>
      <c r="I16" s="99"/>
      <c r="J16" s="99"/>
      <c r="K16" s="5"/>
      <c r="L16" s="5"/>
      <c r="M16" s="63"/>
      <c r="N16" s="5"/>
      <c r="O16" s="6"/>
      <c r="P16" s="6"/>
      <c r="Q16" s="6"/>
      <c r="R16" s="6"/>
      <c r="S16" s="6"/>
      <c r="T16" s="6"/>
      <c r="U16" s="5"/>
      <c r="V16" s="6"/>
      <c r="W16" s="6"/>
      <c r="X16" s="6"/>
      <c r="Y16" s="6"/>
      <c r="Z16" s="6"/>
    </row>
    <row r="17" spans="1:26" ht="24" customHeight="1" x14ac:dyDescent="0.25">
      <c r="A17" s="100" t="s">
        <v>138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x14ac:dyDescent="0.25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72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4"/>
      <c r="B20" s="95" t="s">
        <v>18</v>
      </c>
      <c r="C20" s="95"/>
      <c r="D20" s="26"/>
      <c r="E20" s="95" t="s">
        <v>19</v>
      </c>
      <c r="F20" s="95"/>
      <c r="G20" s="95"/>
      <c r="H20" s="39"/>
      <c r="I20" s="95" t="s">
        <v>20</v>
      </c>
      <c r="J20" s="95"/>
      <c r="K20" s="95"/>
      <c r="L20" s="95"/>
      <c r="M20" s="112" t="s">
        <v>46</v>
      </c>
      <c r="N20" s="112"/>
      <c r="O20" s="112"/>
      <c r="P20" s="112"/>
      <c r="Q20" s="39"/>
      <c r="R20" s="95" t="s">
        <v>79</v>
      </c>
      <c r="S20" s="95"/>
      <c r="T20" s="95"/>
      <c r="U20" s="4"/>
      <c r="V20" s="4"/>
      <c r="W20" s="4"/>
      <c r="X20" s="4"/>
      <c r="Y20" s="4"/>
      <c r="Z20" s="4"/>
    </row>
    <row r="21" spans="1:26" ht="15.75" customHeight="1" x14ac:dyDescent="0.25">
      <c r="A21" s="4"/>
      <c r="B21" s="27"/>
      <c r="C21" s="27"/>
      <c r="D21" s="26"/>
      <c r="E21" s="26"/>
      <c r="F21" s="26"/>
      <c r="G21" s="27"/>
      <c r="H21" s="27"/>
      <c r="I21" s="26"/>
      <c r="J21" s="26"/>
      <c r="K21" s="26"/>
      <c r="L21" s="26"/>
      <c r="M21" s="102"/>
      <c r="N21" s="103"/>
      <c r="O21" s="26"/>
      <c r="P21" s="26"/>
      <c r="Q21" s="26"/>
      <c r="R21" s="26"/>
      <c r="S21" s="4"/>
      <c r="T21" s="4"/>
      <c r="U21" s="4"/>
      <c r="V21" s="4"/>
      <c r="W21" s="4"/>
      <c r="X21" s="4"/>
      <c r="Y21" s="4"/>
      <c r="Z21" s="4"/>
    </row>
    <row r="22" spans="1:26" ht="15.75" x14ac:dyDescent="0.25">
      <c r="A22" s="4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4"/>
      <c r="T22" s="4"/>
      <c r="U22" s="4"/>
      <c r="V22" s="4"/>
      <c r="W22" s="4"/>
      <c r="X22" s="4"/>
      <c r="Y22" s="4"/>
      <c r="Z22" s="4"/>
    </row>
    <row r="23" spans="1:26" ht="15.75" x14ac:dyDescent="0.25">
      <c r="A23" s="4"/>
      <c r="B23" s="27"/>
      <c r="C23" s="95"/>
      <c r="D23" s="95"/>
      <c r="E23" s="95"/>
      <c r="F23" s="26"/>
      <c r="G23" s="26"/>
      <c r="H23" s="26"/>
      <c r="I23" s="26"/>
      <c r="L23" s="26"/>
      <c r="M23" s="26"/>
      <c r="N23" s="26"/>
      <c r="O23" s="26"/>
      <c r="P23" s="26"/>
      <c r="Q23" s="26"/>
      <c r="R23" s="26"/>
      <c r="S23" s="4"/>
      <c r="T23" s="4"/>
      <c r="U23" s="4"/>
      <c r="V23" s="4"/>
      <c r="W23" s="4"/>
      <c r="X23" s="4"/>
      <c r="Y23" s="4"/>
      <c r="Z23" s="4"/>
    </row>
    <row r="24" spans="1:26" ht="15.7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</sheetData>
  <mergeCells count="33">
    <mergeCell ref="R20:T20"/>
    <mergeCell ref="B1:T1"/>
    <mergeCell ref="A18:N18"/>
    <mergeCell ref="A2:Z2"/>
    <mergeCell ref="A3:Z3"/>
    <mergeCell ref="A4:A6"/>
    <mergeCell ref="B4:B6"/>
    <mergeCell ref="C4:D4"/>
    <mergeCell ref="E4:F4"/>
    <mergeCell ref="G4:H4"/>
    <mergeCell ref="I4:J4"/>
    <mergeCell ref="K4:L4"/>
    <mergeCell ref="M4:N4"/>
    <mergeCell ref="Q4:Q6"/>
    <mergeCell ref="O4:P4"/>
    <mergeCell ref="A14:M14"/>
    <mergeCell ref="R4:R6"/>
    <mergeCell ref="C23:E23"/>
    <mergeCell ref="M5:N5"/>
    <mergeCell ref="O5:P5"/>
    <mergeCell ref="B16:J16"/>
    <mergeCell ref="A17:Z17"/>
    <mergeCell ref="B20:C20"/>
    <mergeCell ref="C5:D5"/>
    <mergeCell ref="E5:F5"/>
    <mergeCell ref="G5:H5"/>
    <mergeCell ref="I5:J5"/>
    <mergeCell ref="K5:L5"/>
    <mergeCell ref="M21:N21"/>
    <mergeCell ref="S4:S6"/>
    <mergeCell ref="I20:L20"/>
    <mergeCell ref="E20:G20"/>
    <mergeCell ref="M20:P20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130" zoomScaleNormal="130" workbookViewId="0">
      <selection activeCell="D32" sqref="D32:F32"/>
    </sheetView>
  </sheetViews>
  <sheetFormatPr defaultRowHeight="15" x14ac:dyDescent="0.25"/>
  <cols>
    <col min="2" max="2" width="19" customWidth="1"/>
    <col min="7" max="7" width="10.85546875" customWidth="1"/>
    <col min="8" max="8" width="11.140625" customWidth="1"/>
    <col min="11" max="11" width="11" customWidth="1"/>
    <col min="12" max="12" width="10.7109375" customWidth="1"/>
    <col min="14" max="14" width="11.42578125" customWidth="1"/>
    <col min="18" max="18" width="11.28515625" customWidth="1"/>
    <col min="19" max="24" width="9.140625" hidden="1" customWidth="1"/>
  </cols>
  <sheetData>
    <row r="1" spans="1:24" ht="19.5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ht="19.5" x14ac:dyDescent="0.25">
      <c r="A2" s="158" t="s">
        <v>59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</row>
    <row r="3" spans="1:24" ht="19.5" x14ac:dyDescent="0.25">
      <c r="A3" s="138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4" ht="23.25" customHeight="1" x14ac:dyDescent="0.25">
      <c r="A4" s="145" t="s">
        <v>2</v>
      </c>
      <c r="B4" s="143" t="s">
        <v>22</v>
      </c>
      <c r="C4" s="143" t="s">
        <v>50</v>
      </c>
      <c r="D4" s="143"/>
      <c r="E4" s="143" t="s">
        <v>5</v>
      </c>
      <c r="F4" s="143"/>
      <c r="G4" s="143" t="s">
        <v>6</v>
      </c>
      <c r="H4" s="143"/>
      <c r="I4" s="143" t="s">
        <v>7</v>
      </c>
      <c r="J4" s="143"/>
      <c r="K4" s="143" t="s">
        <v>139</v>
      </c>
      <c r="L4" s="143"/>
      <c r="M4" s="143" t="s">
        <v>8</v>
      </c>
      <c r="N4" s="143"/>
      <c r="O4" s="143" t="s">
        <v>9</v>
      </c>
      <c r="P4" s="145" t="s">
        <v>10</v>
      </c>
      <c r="Q4" s="145" t="s">
        <v>11</v>
      </c>
      <c r="R4" s="69" t="s">
        <v>12</v>
      </c>
      <c r="S4" s="39"/>
      <c r="T4" s="39"/>
      <c r="U4" s="39"/>
      <c r="V4" s="39"/>
      <c r="W4" s="39"/>
      <c r="X4" s="39"/>
    </row>
    <row r="5" spans="1:24" ht="18.75" x14ac:dyDescent="0.25">
      <c r="A5" s="145"/>
      <c r="B5" s="145"/>
      <c r="C5" s="143" t="s">
        <v>51</v>
      </c>
      <c r="D5" s="143"/>
      <c r="E5" s="143" t="s">
        <v>14</v>
      </c>
      <c r="F5" s="143"/>
      <c r="G5" s="143" t="s">
        <v>15</v>
      </c>
      <c r="H5" s="143"/>
      <c r="I5" s="143" t="s">
        <v>52</v>
      </c>
      <c r="J5" s="143"/>
      <c r="K5" s="143" t="s">
        <v>140</v>
      </c>
      <c r="L5" s="143"/>
      <c r="M5" s="143" t="s">
        <v>53</v>
      </c>
      <c r="N5" s="143"/>
      <c r="O5" s="143"/>
      <c r="P5" s="146"/>
      <c r="Q5" s="145"/>
      <c r="R5" s="69" t="s">
        <v>16</v>
      </c>
      <c r="S5" s="39"/>
      <c r="T5" s="39"/>
      <c r="U5" s="39"/>
      <c r="V5" s="39"/>
      <c r="W5" s="39"/>
      <c r="X5" s="39"/>
    </row>
    <row r="6" spans="1:24" ht="18.75" x14ac:dyDescent="0.25">
      <c r="A6" s="145"/>
      <c r="B6" s="145"/>
      <c r="C6" s="93" t="s">
        <v>17</v>
      </c>
      <c r="D6" s="93">
        <v>6</v>
      </c>
      <c r="E6" s="93" t="s">
        <v>17</v>
      </c>
      <c r="F6" s="93">
        <v>6</v>
      </c>
      <c r="G6" s="93" t="s">
        <v>17</v>
      </c>
      <c r="H6" s="93">
        <v>6</v>
      </c>
      <c r="I6" s="93" t="s">
        <v>17</v>
      </c>
      <c r="J6" s="93">
        <v>6</v>
      </c>
      <c r="K6" s="93" t="s">
        <v>17</v>
      </c>
      <c r="L6" s="93">
        <v>6</v>
      </c>
      <c r="M6" s="93" t="s">
        <v>17</v>
      </c>
      <c r="N6" s="93">
        <v>3</v>
      </c>
      <c r="O6" s="143"/>
      <c r="P6" s="146"/>
      <c r="Q6" s="145"/>
      <c r="R6" s="3">
        <v>6</v>
      </c>
      <c r="S6" s="39"/>
      <c r="T6" s="39"/>
      <c r="U6" s="39"/>
      <c r="V6" s="39"/>
      <c r="W6" s="39"/>
      <c r="X6" s="39"/>
    </row>
    <row r="7" spans="1:24" s="32" customFormat="1" ht="19.5" customHeight="1" x14ac:dyDescent="0.25">
      <c r="A7" s="147">
        <v>1</v>
      </c>
      <c r="B7" s="148" t="s">
        <v>83</v>
      </c>
      <c r="C7" s="147" t="s">
        <v>124</v>
      </c>
      <c r="D7" s="147">
        <f t="shared" ref="D7:D22" si="0">IF(C7="AA",10, IF(C7="AB",9, IF(C7="BB",8, IF(C7="BC",7,IF(C7="CC",6, IF(C7="CD",5, IF(C7="DD",4,IF(C7="F",0))))))))</f>
        <v>9</v>
      </c>
      <c r="E7" s="147" t="s">
        <v>125</v>
      </c>
      <c r="F7" s="147">
        <f t="shared" ref="F7:F22" si="1">IF(E7="AA",10, IF(E7="AB",9, IF(E7="BB",8, IF(E7="BC",7,IF(E7="CC",6, IF(E7="CD",5, IF(E7="DD",4,IF(E7="F",0))))))))</f>
        <v>8</v>
      </c>
      <c r="G7" s="147" t="s">
        <v>124</v>
      </c>
      <c r="H7" s="147">
        <f t="shared" ref="H7:H22" si="2">IF(G7="AA",10, IF(G7="AB",9, IF(G7="BB",8, IF(G7="BC",7,IF(G7="CC",6, IF(G7="CD",5, IF(G7="DD",4,IF(G7="F",0))))))))</f>
        <v>9</v>
      </c>
      <c r="I7" s="147" t="s">
        <v>130</v>
      </c>
      <c r="J7" s="147">
        <f t="shared" ref="J7:J22" si="3">IF(I7="AA",10, IF(I7="AB",9, IF(I7="BB",8, IF(I7="BC",7,IF(I7="CC",6, IF(I7="CD",5, IF(I7="DD",4,IF(I7="F",0))))))))</f>
        <v>6</v>
      </c>
      <c r="K7" s="149" t="s">
        <v>124</v>
      </c>
      <c r="L7" s="149">
        <f t="shared" ref="L7:L22" si="4">IF(K7="AA",10, IF(K7="AB",9, IF(K7="BB",8, IF(K7="BC",7,IF(K7="CC",6, IF(K7="CD",5, IF(K7="DD",4,IF(K7="F",0))))))))</f>
        <v>9</v>
      </c>
      <c r="M7" s="147" t="s">
        <v>126</v>
      </c>
      <c r="N7" s="147">
        <f t="shared" ref="N7:N22" si="5">IF(M7="AA",10, IF(M7="AB",9, IF(M7="BB",8, IF(M7="BC",7,IF(M7="CC",6, IF(M7="CD",5, IF(M7="DD",4,IF(M7="F",0))))))))</f>
        <v>10</v>
      </c>
      <c r="O7" s="147">
        <v>33</v>
      </c>
      <c r="P7" s="147">
        <f t="shared" ref="P7:P22" si="6">(D7*6+F7*6+H7*6+J7*6+L7*6+N7*3)</f>
        <v>276</v>
      </c>
      <c r="Q7" s="150">
        <f>P7/O7</f>
        <v>8.3636363636363633</v>
      </c>
      <c r="R7" s="151" t="str">
        <f t="shared" ref="R7:R22" si="7">IF(Q7&lt;6,"***","-")</f>
        <v>-</v>
      </c>
      <c r="S7" s="40"/>
      <c r="T7" s="40"/>
      <c r="U7" s="40"/>
      <c r="V7" s="40"/>
      <c r="W7" s="40"/>
      <c r="X7" s="40"/>
    </row>
    <row r="8" spans="1:24" ht="20.25" customHeight="1" x14ac:dyDescent="0.25">
      <c r="A8" s="152">
        <v>2</v>
      </c>
      <c r="B8" s="148" t="s">
        <v>81</v>
      </c>
      <c r="C8" s="152" t="s">
        <v>125</v>
      </c>
      <c r="D8" s="152">
        <f t="shared" si="0"/>
        <v>8</v>
      </c>
      <c r="E8" s="152" t="s">
        <v>130</v>
      </c>
      <c r="F8" s="152">
        <f t="shared" si="1"/>
        <v>6</v>
      </c>
      <c r="G8" s="152" t="s">
        <v>127</v>
      </c>
      <c r="H8" s="147">
        <f t="shared" si="2"/>
        <v>7</v>
      </c>
      <c r="I8" s="147" t="s">
        <v>130</v>
      </c>
      <c r="J8" s="147">
        <f t="shared" si="3"/>
        <v>6</v>
      </c>
      <c r="K8" s="147" t="s">
        <v>125</v>
      </c>
      <c r="L8" s="147">
        <f t="shared" si="4"/>
        <v>8</v>
      </c>
      <c r="M8" s="147" t="s">
        <v>124</v>
      </c>
      <c r="N8" s="147">
        <f t="shared" si="5"/>
        <v>9</v>
      </c>
      <c r="O8" s="147">
        <v>33</v>
      </c>
      <c r="P8" s="147">
        <f t="shared" si="6"/>
        <v>237</v>
      </c>
      <c r="Q8" s="153">
        <f t="shared" ref="Q8:Q22" si="8">P8/O8</f>
        <v>7.1818181818181817</v>
      </c>
      <c r="R8" s="154" t="str">
        <f t="shared" si="7"/>
        <v>-</v>
      </c>
      <c r="S8" s="39"/>
      <c r="T8" s="39"/>
      <c r="U8" s="39"/>
      <c r="V8" s="39"/>
      <c r="W8" s="39"/>
      <c r="X8" s="39"/>
    </row>
    <row r="9" spans="1:24" ht="19.5" customHeight="1" x14ac:dyDescent="0.25">
      <c r="A9" s="147">
        <v>3</v>
      </c>
      <c r="B9" s="148" t="s">
        <v>82</v>
      </c>
      <c r="C9" s="147" t="s">
        <v>124</v>
      </c>
      <c r="D9" s="147">
        <f t="shared" si="0"/>
        <v>9</v>
      </c>
      <c r="E9" s="147" t="s">
        <v>126</v>
      </c>
      <c r="F9" s="147">
        <f t="shared" si="1"/>
        <v>10</v>
      </c>
      <c r="G9" s="147" t="s">
        <v>124</v>
      </c>
      <c r="H9" s="147">
        <f t="shared" si="2"/>
        <v>9</v>
      </c>
      <c r="I9" s="147" t="s">
        <v>124</v>
      </c>
      <c r="J9" s="147">
        <f t="shared" si="3"/>
        <v>9</v>
      </c>
      <c r="K9" s="147" t="s">
        <v>126</v>
      </c>
      <c r="L9" s="147">
        <f t="shared" si="4"/>
        <v>10</v>
      </c>
      <c r="M9" s="147" t="s">
        <v>124</v>
      </c>
      <c r="N9" s="147">
        <f t="shared" si="5"/>
        <v>9</v>
      </c>
      <c r="O9" s="147">
        <v>33</v>
      </c>
      <c r="P9" s="147">
        <f t="shared" si="6"/>
        <v>309</v>
      </c>
      <c r="Q9" s="153">
        <f t="shared" si="8"/>
        <v>9.3636363636363633</v>
      </c>
      <c r="R9" s="154" t="str">
        <f t="shared" si="7"/>
        <v>-</v>
      </c>
      <c r="S9" s="39"/>
      <c r="T9" s="39"/>
      <c r="U9" s="39"/>
      <c r="V9" s="39"/>
      <c r="W9" s="39"/>
      <c r="X9" s="39"/>
    </row>
    <row r="10" spans="1:24" ht="20.25" customHeight="1" x14ac:dyDescent="0.25">
      <c r="A10" s="147">
        <v>4</v>
      </c>
      <c r="B10" s="148" t="s">
        <v>84</v>
      </c>
      <c r="C10" s="147" t="s">
        <v>124</v>
      </c>
      <c r="D10" s="147">
        <f t="shared" si="0"/>
        <v>9</v>
      </c>
      <c r="E10" s="147" t="s">
        <v>124</v>
      </c>
      <c r="F10" s="147">
        <f t="shared" si="1"/>
        <v>9</v>
      </c>
      <c r="G10" s="147" t="s">
        <v>124</v>
      </c>
      <c r="H10" s="147">
        <f t="shared" si="2"/>
        <v>9</v>
      </c>
      <c r="I10" s="147" t="s">
        <v>125</v>
      </c>
      <c r="J10" s="147">
        <f t="shared" si="3"/>
        <v>8</v>
      </c>
      <c r="K10" s="147" t="s">
        <v>126</v>
      </c>
      <c r="L10" s="147">
        <f t="shared" si="4"/>
        <v>10</v>
      </c>
      <c r="M10" s="147" t="s">
        <v>124</v>
      </c>
      <c r="N10" s="147">
        <f t="shared" si="5"/>
        <v>9</v>
      </c>
      <c r="O10" s="147">
        <v>33</v>
      </c>
      <c r="P10" s="147">
        <f t="shared" si="6"/>
        <v>297</v>
      </c>
      <c r="Q10" s="153">
        <f t="shared" si="8"/>
        <v>9</v>
      </c>
      <c r="R10" s="154" t="str">
        <f t="shared" si="7"/>
        <v>-</v>
      </c>
      <c r="S10" s="39"/>
      <c r="T10" s="39"/>
      <c r="U10" s="39"/>
      <c r="V10" s="39"/>
      <c r="W10" s="39"/>
      <c r="X10" s="39"/>
    </row>
    <row r="11" spans="1:24" ht="19.5" customHeight="1" x14ac:dyDescent="0.25">
      <c r="A11" s="147">
        <v>5</v>
      </c>
      <c r="B11" s="148" t="s">
        <v>85</v>
      </c>
      <c r="C11" s="147" t="s">
        <v>125</v>
      </c>
      <c r="D11" s="147">
        <f t="shared" si="0"/>
        <v>8</v>
      </c>
      <c r="E11" s="147" t="s">
        <v>125</v>
      </c>
      <c r="F11" s="147">
        <f t="shared" si="1"/>
        <v>8</v>
      </c>
      <c r="G11" s="147" t="s">
        <v>130</v>
      </c>
      <c r="H11" s="147">
        <f t="shared" si="2"/>
        <v>6</v>
      </c>
      <c r="I11" s="147" t="s">
        <v>125</v>
      </c>
      <c r="J11" s="147">
        <f t="shared" si="3"/>
        <v>8</v>
      </c>
      <c r="K11" s="147" t="s">
        <v>127</v>
      </c>
      <c r="L11" s="147">
        <f t="shared" si="4"/>
        <v>7</v>
      </c>
      <c r="M11" s="147" t="s">
        <v>126</v>
      </c>
      <c r="N11" s="147">
        <f t="shared" si="5"/>
        <v>10</v>
      </c>
      <c r="O11" s="147">
        <v>33</v>
      </c>
      <c r="P11" s="147">
        <f t="shared" si="6"/>
        <v>252</v>
      </c>
      <c r="Q11" s="153">
        <f t="shared" si="8"/>
        <v>7.6363636363636367</v>
      </c>
      <c r="R11" s="154" t="str">
        <f t="shared" si="7"/>
        <v>-</v>
      </c>
      <c r="S11" s="39"/>
      <c r="T11" s="39"/>
      <c r="U11" s="39"/>
      <c r="V11" s="39"/>
      <c r="W11" s="39"/>
      <c r="X11" s="39"/>
    </row>
    <row r="12" spans="1:24" ht="17.25" customHeight="1" x14ac:dyDescent="0.25">
      <c r="A12" s="147">
        <v>6</v>
      </c>
      <c r="B12" s="148" t="s">
        <v>86</v>
      </c>
      <c r="C12" s="147" t="s">
        <v>126</v>
      </c>
      <c r="D12" s="147">
        <f t="shared" si="0"/>
        <v>10</v>
      </c>
      <c r="E12" s="147" t="s">
        <v>125</v>
      </c>
      <c r="F12" s="147">
        <f t="shared" si="1"/>
        <v>8</v>
      </c>
      <c r="G12" s="147" t="s">
        <v>125</v>
      </c>
      <c r="H12" s="147">
        <f t="shared" si="2"/>
        <v>8</v>
      </c>
      <c r="I12" s="147" t="s">
        <v>126</v>
      </c>
      <c r="J12" s="147">
        <f t="shared" si="3"/>
        <v>10</v>
      </c>
      <c r="K12" s="147" t="s">
        <v>127</v>
      </c>
      <c r="L12" s="147">
        <f t="shared" si="4"/>
        <v>7</v>
      </c>
      <c r="M12" s="147" t="s">
        <v>124</v>
      </c>
      <c r="N12" s="147">
        <f t="shared" si="5"/>
        <v>9</v>
      </c>
      <c r="O12" s="147">
        <v>33</v>
      </c>
      <c r="P12" s="147">
        <f t="shared" si="6"/>
        <v>285</v>
      </c>
      <c r="Q12" s="153">
        <f t="shared" si="8"/>
        <v>8.6363636363636367</v>
      </c>
      <c r="R12" s="154" t="str">
        <f t="shared" si="7"/>
        <v>-</v>
      </c>
      <c r="S12" s="39"/>
      <c r="T12" s="39"/>
      <c r="U12" s="39"/>
      <c r="V12" s="39"/>
      <c r="W12" s="39"/>
      <c r="X12" s="39"/>
    </row>
    <row r="13" spans="1:24" ht="17.25" customHeight="1" x14ac:dyDescent="0.25">
      <c r="A13" s="147">
        <v>7</v>
      </c>
      <c r="B13" s="148" t="s">
        <v>87</v>
      </c>
      <c r="C13" s="147" t="s">
        <v>127</v>
      </c>
      <c r="D13" s="147">
        <f t="shared" si="0"/>
        <v>7</v>
      </c>
      <c r="E13" s="147" t="s">
        <v>125</v>
      </c>
      <c r="F13" s="147">
        <f t="shared" si="1"/>
        <v>8</v>
      </c>
      <c r="G13" s="147" t="s">
        <v>130</v>
      </c>
      <c r="H13" s="147">
        <f t="shared" si="2"/>
        <v>6</v>
      </c>
      <c r="I13" s="147" t="s">
        <v>127</v>
      </c>
      <c r="J13" s="147">
        <f t="shared" si="3"/>
        <v>7</v>
      </c>
      <c r="K13" s="147" t="s">
        <v>126</v>
      </c>
      <c r="L13" s="147">
        <f t="shared" si="4"/>
        <v>10</v>
      </c>
      <c r="M13" s="147" t="s">
        <v>124</v>
      </c>
      <c r="N13" s="147">
        <f t="shared" si="5"/>
        <v>9</v>
      </c>
      <c r="O13" s="147">
        <v>33</v>
      </c>
      <c r="P13" s="147">
        <f t="shared" si="6"/>
        <v>255</v>
      </c>
      <c r="Q13" s="153">
        <f t="shared" si="8"/>
        <v>7.7272727272727275</v>
      </c>
      <c r="R13" s="154" t="str">
        <f t="shared" si="7"/>
        <v>-</v>
      </c>
      <c r="S13" s="39"/>
      <c r="T13" s="39"/>
      <c r="U13" s="39"/>
      <c r="V13" s="39"/>
      <c r="W13" s="39"/>
      <c r="X13" s="39"/>
    </row>
    <row r="14" spans="1:24" ht="18.75" customHeight="1" x14ac:dyDescent="0.25">
      <c r="A14" s="147">
        <v>8</v>
      </c>
      <c r="B14" s="148" t="s">
        <v>88</v>
      </c>
      <c r="C14" s="147" t="s">
        <v>124</v>
      </c>
      <c r="D14" s="147">
        <f t="shared" si="0"/>
        <v>9</v>
      </c>
      <c r="E14" s="147" t="s">
        <v>124</v>
      </c>
      <c r="F14" s="147">
        <f t="shared" si="1"/>
        <v>9</v>
      </c>
      <c r="G14" s="147" t="s">
        <v>127</v>
      </c>
      <c r="H14" s="147">
        <f t="shared" si="2"/>
        <v>7</v>
      </c>
      <c r="I14" s="147" t="s">
        <v>130</v>
      </c>
      <c r="J14" s="147">
        <f t="shared" si="3"/>
        <v>6</v>
      </c>
      <c r="K14" s="147" t="s">
        <v>126</v>
      </c>
      <c r="L14" s="147">
        <f t="shared" si="4"/>
        <v>10</v>
      </c>
      <c r="M14" s="147" t="s">
        <v>124</v>
      </c>
      <c r="N14" s="147">
        <f t="shared" si="5"/>
        <v>9</v>
      </c>
      <c r="O14" s="147">
        <v>33</v>
      </c>
      <c r="P14" s="147">
        <f t="shared" si="6"/>
        <v>273</v>
      </c>
      <c r="Q14" s="153">
        <f t="shared" si="8"/>
        <v>8.2727272727272734</v>
      </c>
      <c r="R14" s="154" t="str">
        <f t="shared" si="7"/>
        <v>-</v>
      </c>
      <c r="S14" s="39"/>
      <c r="T14" s="39"/>
      <c r="U14" s="39"/>
      <c r="V14" s="39"/>
      <c r="W14" s="39"/>
      <c r="X14" s="39"/>
    </row>
    <row r="15" spans="1:24" ht="18.75" customHeight="1" x14ac:dyDescent="0.25">
      <c r="A15" s="147">
        <v>9</v>
      </c>
      <c r="B15" s="148" t="s">
        <v>89</v>
      </c>
      <c r="C15" s="147" t="s">
        <v>124</v>
      </c>
      <c r="D15" s="147">
        <f t="shared" ref="D15" si="9">IF(C15="AA",10, IF(C15="AB",9, IF(C15="BB",8, IF(C15="BC",7,IF(C15="CC",6, IF(C15="CD",5, IF(C15="DD",4,IF(C15="F",0))))))))</f>
        <v>9</v>
      </c>
      <c r="E15" s="147" t="s">
        <v>126</v>
      </c>
      <c r="F15" s="147">
        <f t="shared" si="1"/>
        <v>10</v>
      </c>
      <c r="G15" s="147" t="s">
        <v>127</v>
      </c>
      <c r="H15" s="147">
        <f t="shared" si="2"/>
        <v>7</v>
      </c>
      <c r="I15" s="147" t="s">
        <v>131</v>
      </c>
      <c r="J15" s="147">
        <f t="shared" si="3"/>
        <v>5</v>
      </c>
      <c r="K15" s="147" t="s">
        <v>125</v>
      </c>
      <c r="L15" s="147">
        <f t="shared" si="4"/>
        <v>8</v>
      </c>
      <c r="M15" s="147" t="s">
        <v>125</v>
      </c>
      <c r="N15" s="147">
        <f t="shared" si="5"/>
        <v>8</v>
      </c>
      <c r="O15" s="147">
        <v>33</v>
      </c>
      <c r="P15" s="147">
        <f t="shared" si="6"/>
        <v>258</v>
      </c>
      <c r="Q15" s="153">
        <f t="shared" si="8"/>
        <v>7.8181818181818183</v>
      </c>
      <c r="R15" s="154" t="str">
        <f t="shared" si="7"/>
        <v>-</v>
      </c>
      <c r="S15" s="39"/>
      <c r="T15" s="39"/>
      <c r="U15" s="39"/>
      <c r="V15" s="39"/>
      <c r="W15" s="39"/>
      <c r="X15" s="39"/>
    </row>
    <row r="16" spans="1:24" ht="21" customHeight="1" x14ac:dyDescent="0.25">
      <c r="A16" s="147">
        <v>10</v>
      </c>
      <c r="B16" s="148" t="s">
        <v>90</v>
      </c>
      <c r="C16" s="147" t="s">
        <v>125</v>
      </c>
      <c r="D16" s="147">
        <f t="shared" si="0"/>
        <v>8</v>
      </c>
      <c r="E16" s="147" t="s">
        <v>124</v>
      </c>
      <c r="F16" s="147">
        <f t="shared" si="1"/>
        <v>9</v>
      </c>
      <c r="G16" s="147" t="s">
        <v>127</v>
      </c>
      <c r="H16" s="147">
        <f t="shared" si="2"/>
        <v>7</v>
      </c>
      <c r="I16" s="147" t="s">
        <v>125</v>
      </c>
      <c r="J16" s="147">
        <f t="shared" si="3"/>
        <v>8</v>
      </c>
      <c r="K16" s="147" t="s">
        <v>126</v>
      </c>
      <c r="L16" s="147">
        <f t="shared" si="4"/>
        <v>10</v>
      </c>
      <c r="M16" s="147" t="s">
        <v>124</v>
      </c>
      <c r="N16" s="147">
        <f t="shared" si="5"/>
        <v>9</v>
      </c>
      <c r="O16" s="147">
        <v>33</v>
      </c>
      <c r="P16" s="147">
        <f t="shared" si="6"/>
        <v>279</v>
      </c>
      <c r="Q16" s="153">
        <f t="shared" si="8"/>
        <v>8.454545454545455</v>
      </c>
      <c r="R16" s="154" t="str">
        <f t="shared" si="7"/>
        <v>-</v>
      </c>
      <c r="S16" s="39"/>
      <c r="T16" s="39"/>
      <c r="U16" s="39"/>
      <c r="V16" s="39"/>
      <c r="W16" s="39"/>
      <c r="X16" s="39"/>
    </row>
    <row r="17" spans="1:24" ht="21" customHeight="1" x14ac:dyDescent="0.25">
      <c r="A17" s="147">
        <v>11</v>
      </c>
      <c r="B17" s="148" t="s">
        <v>91</v>
      </c>
      <c r="C17" s="147" t="s">
        <v>127</v>
      </c>
      <c r="D17" s="147">
        <f t="shared" si="0"/>
        <v>7</v>
      </c>
      <c r="E17" s="147" t="s">
        <v>125</v>
      </c>
      <c r="F17" s="147">
        <f t="shared" si="1"/>
        <v>8</v>
      </c>
      <c r="G17" s="147" t="s">
        <v>125</v>
      </c>
      <c r="H17" s="147">
        <f t="shared" si="2"/>
        <v>8</v>
      </c>
      <c r="I17" s="147" t="s">
        <v>130</v>
      </c>
      <c r="J17" s="147">
        <f t="shared" si="3"/>
        <v>6</v>
      </c>
      <c r="K17" s="147" t="s">
        <v>126</v>
      </c>
      <c r="L17" s="147">
        <f t="shared" si="4"/>
        <v>10</v>
      </c>
      <c r="M17" s="147" t="s">
        <v>124</v>
      </c>
      <c r="N17" s="147">
        <f t="shared" si="5"/>
        <v>9</v>
      </c>
      <c r="O17" s="147">
        <v>33</v>
      </c>
      <c r="P17" s="147">
        <f t="shared" si="6"/>
        <v>261</v>
      </c>
      <c r="Q17" s="150">
        <f t="shared" si="8"/>
        <v>7.9090909090909092</v>
      </c>
      <c r="R17" s="151" t="str">
        <f t="shared" si="7"/>
        <v>-</v>
      </c>
      <c r="S17" s="39"/>
      <c r="T17" s="39"/>
      <c r="U17" s="39"/>
      <c r="V17" s="39"/>
      <c r="W17" s="39"/>
      <c r="X17" s="39"/>
    </row>
    <row r="18" spans="1:24" ht="20.25" customHeight="1" x14ac:dyDescent="0.25">
      <c r="A18" s="147">
        <v>12</v>
      </c>
      <c r="B18" s="148" t="s">
        <v>92</v>
      </c>
      <c r="C18" s="147" t="s">
        <v>124</v>
      </c>
      <c r="D18" s="147">
        <f t="shared" si="0"/>
        <v>9</v>
      </c>
      <c r="E18" s="147" t="s">
        <v>126</v>
      </c>
      <c r="F18" s="147">
        <f t="shared" si="1"/>
        <v>10</v>
      </c>
      <c r="G18" s="147" t="s">
        <v>125</v>
      </c>
      <c r="H18" s="147">
        <f t="shared" si="2"/>
        <v>8</v>
      </c>
      <c r="I18" s="147" t="s">
        <v>127</v>
      </c>
      <c r="J18" s="147">
        <f t="shared" si="3"/>
        <v>7</v>
      </c>
      <c r="K18" s="147" t="s">
        <v>124</v>
      </c>
      <c r="L18" s="147">
        <f t="shared" si="4"/>
        <v>9</v>
      </c>
      <c r="M18" s="147" t="s">
        <v>124</v>
      </c>
      <c r="N18" s="147">
        <f t="shared" si="5"/>
        <v>9</v>
      </c>
      <c r="O18" s="147">
        <v>33</v>
      </c>
      <c r="P18" s="147">
        <f t="shared" si="6"/>
        <v>285</v>
      </c>
      <c r="Q18" s="153">
        <f t="shared" si="8"/>
        <v>8.6363636363636367</v>
      </c>
      <c r="R18" s="154" t="str">
        <f t="shared" si="7"/>
        <v>-</v>
      </c>
      <c r="S18" s="39"/>
      <c r="T18" s="39"/>
      <c r="U18" s="39"/>
      <c r="V18" s="39"/>
      <c r="W18" s="39"/>
      <c r="X18" s="39"/>
    </row>
    <row r="19" spans="1:24" s="32" customFormat="1" ht="21" customHeight="1" x14ac:dyDescent="0.25">
      <c r="A19" s="147">
        <v>13</v>
      </c>
      <c r="B19" s="148" t="s">
        <v>93</v>
      </c>
      <c r="C19" s="147" t="s">
        <v>124</v>
      </c>
      <c r="D19" s="147">
        <f t="shared" ref="D19" si="10">IF(C19="AA",10, IF(C19="AB",9, IF(C19="BB",8, IF(C19="BC",7,IF(C19="CC",6, IF(C19="CD",5, IF(C19="DD",4,IF(C19="F",0))))))))</f>
        <v>9</v>
      </c>
      <c r="E19" s="147" t="s">
        <v>127</v>
      </c>
      <c r="F19" s="147">
        <f t="shared" si="1"/>
        <v>7</v>
      </c>
      <c r="G19" s="147" t="s">
        <v>127</v>
      </c>
      <c r="H19" s="147">
        <f t="shared" si="2"/>
        <v>7</v>
      </c>
      <c r="I19" s="147" t="s">
        <v>129</v>
      </c>
      <c r="J19" s="147">
        <f t="shared" si="3"/>
        <v>4</v>
      </c>
      <c r="K19" s="147" t="s">
        <v>127</v>
      </c>
      <c r="L19" s="147">
        <f t="shared" si="4"/>
        <v>7</v>
      </c>
      <c r="M19" s="147" t="s">
        <v>124</v>
      </c>
      <c r="N19" s="147">
        <f t="shared" si="5"/>
        <v>9</v>
      </c>
      <c r="O19" s="147">
        <v>33</v>
      </c>
      <c r="P19" s="147">
        <f t="shared" si="6"/>
        <v>231</v>
      </c>
      <c r="Q19" s="150">
        <f t="shared" si="8"/>
        <v>7</v>
      </c>
      <c r="R19" s="151" t="str">
        <f t="shared" si="7"/>
        <v>-</v>
      </c>
      <c r="S19" s="40"/>
      <c r="T19" s="40"/>
      <c r="U19" s="40"/>
      <c r="V19" s="40"/>
      <c r="W19" s="40"/>
      <c r="X19" s="40"/>
    </row>
    <row r="20" spans="1:24" ht="20.25" customHeight="1" x14ac:dyDescent="0.25">
      <c r="A20" s="147">
        <v>14</v>
      </c>
      <c r="B20" s="148" t="s">
        <v>94</v>
      </c>
      <c r="C20" s="147" t="s">
        <v>124</v>
      </c>
      <c r="D20" s="147">
        <f t="shared" si="0"/>
        <v>9</v>
      </c>
      <c r="E20" s="147" t="s">
        <v>124</v>
      </c>
      <c r="F20" s="147">
        <f t="shared" si="1"/>
        <v>9</v>
      </c>
      <c r="G20" s="147" t="s">
        <v>126</v>
      </c>
      <c r="H20" s="147">
        <f t="shared" si="2"/>
        <v>10</v>
      </c>
      <c r="I20" s="147" t="s">
        <v>127</v>
      </c>
      <c r="J20" s="147">
        <f t="shared" si="3"/>
        <v>7</v>
      </c>
      <c r="K20" s="147" t="s">
        <v>126</v>
      </c>
      <c r="L20" s="147">
        <f t="shared" si="4"/>
        <v>10</v>
      </c>
      <c r="M20" s="147" t="s">
        <v>124</v>
      </c>
      <c r="N20" s="147">
        <f t="shared" si="5"/>
        <v>9</v>
      </c>
      <c r="O20" s="147">
        <v>33</v>
      </c>
      <c r="P20" s="147">
        <f t="shared" si="6"/>
        <v>297</v>
      </c>
      <c r="Q20" s="153">
        <f t="shared" si="8"/>
        <v>9</v>
      </c>
      <c r="R20" s="154" t="str">
        <f t="shared" si="7"/>
        <v>-</v>
      </c>
      <c r="S20" s="39"/>
      <c r="T20" s="39"/>
      <c r="U20" s="39"/>
      <c r="V20" s="39"/>
      <c r="W20" s="39"/>
      <c r="X20" s="39"/>
    </row>
    <row r="21" spans="1:24" ht="21" customHeight="1" x14ac:dyDescent="0.25">
      <c r="A21" s="147">
        <v>15</v>
      </c>
      <c r="B21" s="148" t="s">
        <v>95</v>
      </c>
      <c r="C21" s="147" t="s">
        <v>125</v>
      </c>
      <c r="D21" s="147">
        <f t="shared" si="0"/>
        <v>8</v>
      </c>
      <c r="E21" s="147" t="s">
        <v>124</v>
      </c>
      <c r="F21" s="147">
        <f t="shared" si="1"/>
        <v>9</v>
      </c>
      <c r="G21" s="147" t="s">
        <v>127</v>
      </c>
      <c r="H21" s="147">
        <f t="shared" si="2"/>
        <v>7</v>
      </c>
      <c r="I21" s="147" t="s">
        <v>130</v>
      </c>
      <c r="J21" s="147">
        <f t="shared" si="3"/>
        <v>6</v>
      </c>
      <c r="K21" s="147" t="s">
        <v>124</v>
      </c>
      <c r="L21" s="147">
        <f t="shared" si="4"/>
        <v>9</v>
      </c>
      <c r="M21" s="147" t="s">
        <v>124</v>
      </c>
      <c r="N21" s="147">
        <f t="shared" si="5"/>
        <v>9</v>
      </c>
      <c r="O21" s="147">
        <v>33</v>
      </c>
      <c r="P21" s="147">
        <f t="shared" si="6"/>
        <v>261</v>
      </c>
      <c r="Q21" s="153">
        <f t="shared" si="8"/>
        <v>7.9090909090909092</v>
      </c>
      <c r="R21" s="154" t="str">
        <f t="shared" si="7"/>
        <v>-</v>
      </c>
      <c r="S21" s="39"/>
      <c r="T21" s="39"/>
      <c r="U21" s="39"/>
      <c r="V21" s="39"/>
      <c r="W21" s="39"/>
      <c r="X21" s="39"/>
    </row>
    <row r="22" spans="1:24" ht="21" customHeight="1" x14ac:dyDescent="0.25">
      <c r="A22" s="155">
        <v>16</v>
      </c>
      <c r="B22" s="148" t="s">
        <v>96</v>
      </c>
      <c r="C22" s="155" t="s">
        <v>125</v>
      </c>
      <c r="D22" s="155">
        <f t="shared" si="0"/>
        <v>8</v>
      </c>
      <c r="E22" s="155" t="s">
        <v>126</v>
      </c>
      <c r="F22" s="155">
        <f t="shared" si="1"/>
        <v>10</v>
      </c>
      <c r="G22" s="155" t="s">
        <v>125</v>
      </c>
      <c r="H22" s="155">
        <f t="shared" si="2"/>
        <v>8</v>
      </c>
      <c r="I22" s="155" t="s">
        <v>130</v>
      </c>
      <c r="J22" s="155">
        <f t="shared" si="3"/>
        <v>6</v>
      </c>
      <c r="K22" s="155" t="s">
        <v>125</v>
      </c>
      <c r="L22" s="155">
        <f t="shared" si="4"/>
        <v>8</v>
      </c>
      <c r="M22" s="155" t="s">
        <v>125</v>
      </c>
      <c r="N22" s="155">
        <f t="shared" si="5"/>
        <v>8</v>
      </c>
      <c r="O22" s="155">
        <v>33</v>
      </c>
      <c r="P22" s="155">
        <f t="shared" si="6"/>
        <v>264</v>
      </c>
      <c r="Q22" s="156">
        <f t="shared" si="8"/>
        <v>8</v>
      </c>
      <c r="R22" s="157" t="str">
        <f t="shared" si="7"/>
        <v>-</v>
      </c>
      <c r="S22" s="39"/>
      <c r="T22" s="39"/>
      <c r="U22" s="39"/>
      <c r="V22" s="39"/>
      <c r="W22" s="39"/>
      <c r="X22" s="39"/>
    </row>
    <row r="23" spans="1:24" ht="21" customHeight="1" x14ac:dyDescent="0.25">
      <c r="A23" s="147">
        <v>17</v>
      </c>
      <c r="B23" s="148" t="s">
        <v>97</v>
      </c>
      <c r="C23" s="147" t="s">
        <v>124</v>
      </c>
      <c r="D23" s="147">
        <f t="shared" ref="D23" si="11">IF(C23="AA",10, IF(C23="AB",9, IF(C23="BB",8, IF(C23="BC",7,IF(C23="CC",6, IF(C23="CD",5, IF(C23="DD",4,IF(C23="F",0))))))))</f>
        <v>9</v>
      </c>
      <c r="E23" s="147" t="s">
        <v>130</v>
      </c>
      <c r="F23" s="147">
        <f t="shared" ref="F23" si="12">IF(E23="AA",10, IF(E23="AB",9, IF(E23="BB",8, IF(E23="BC",7,IF(E23="CC",6, IF(E23="CD",5, IF(E23="DD",4,IF(E23="F",0))))))))</f>
        <v>6</v>
      </c>
      <c r="G23" s="147" t="s">
        <v>125</v>
      </c>
      <c r="H23" s="147">
        <f t="shared" ref="H23" si="13">IF(G23="AA",10, IF(G23="AB",9, IF(G23="BB",8, IF(G23="BC",7,IF(G23="CC",6, IF(G23="CD",5, IF(G23="DD",4,IF(G23="F",0))))))))</f>
        <v>8</v>
      </c>
      <c r="I23" s="147" t="s">
        <v>129</v>
      </c>
      <c r="J23" s="147">
        <f t="shared" ref="J23" si="14">IF(I23="AA",10, IF(I23="AB",9, IF(I23="BB",8, IF(I23="BC",7,IF(I23="CC",6, IF(I23="CD",5, IF(I23="DD",4,IF(I23="F",0))))))))</f>
        <v>4</v>
      </c>
      <c r="K23" s="147" t="s">
        <v>125</v>
      </c>
      <c r="L23" s="147">
        <f t="shared" ref="L23" si="15">IF(K23="AA",10, IF(K23="AB",9, IF(K23="BB",8, IF(K23="BC",7,IF(K23="CC",6, IF(K23="CD",5, IF(K23="DD",4,IF(K23="F",0))))))))</f>
        <v>8</v>
      </c>
      <c r="M23" s="147" t="s">
        <v>125</v>
      </c>
      <c r="N23" s="147">
        <f t="shared" ref="N23" si="16">IF(M23="AA",10, IF(M23="AB",9, IF(M23="BB",8, IF(M23="BC",7,IF(M23="CC",6, IF(M23="CD",5, IF(M23="DD",4,IF(M23="F",0))))))))</f>
        <v>8</v>
      </c>
      <c r="O23" s="147">
        <v>33</v>
      </c>
      <c r="P23" s="147">
        <f t="shared" ref="P23" si="17">(D23*6+F23*6+H23*6+J23*6+L23*6+N23*3)</f>
        <v>234</v>
      </c>
      <c r="Q23" s="153">
        <f t="shared" ref="Q23" si="18">P23/O23</f>
        <v>7.0909090909090908</v>
      </c>
      <c r="R23" s="154" t="str">
        <f t="shared" ref="R23" si="19">IF(Q23&lt;6,"***","-")</f>
        <v>-</v>
      </c>
      <c r="S23" s="39"/>
      <c r="T23" s="39"/>
      <c r="U23" s="39"/>
      <c r="V23" s="39"/>
      <c r="W23" s="39"/>
      <c r="X23" s="39"/>
    </row>
    <row r="24" spans="1:24" ht="21" customHeight="1" x14ac:dyDescent="0.25">
      <c r="A24" s="162" t="s">
        <v>133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52"/>
      <c r="O24" s="52"/>
      <c r="P24" s="52"/>
      <c r="Q24" s="54"/>
      <c r="R24" s="55"/>
      <c r="S24" s="39"/>
      <c r="T24" s="39"/>
      <c r="U24" s="39"/>
      <c r="V24" s="39"/>
      <c r="W24" s="39"/>
      <c r="X24" s="39"/>
    </row>
    <row r="25" spans="1:24" ht="21" customHeight="1" x14ac:dyDescent="0.25">
      <c r="A25" s="52"/>
      <c r="B25" s="53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4"/>
      <c r="R25" s="55"/>
      <c r="S25" s="39"/>
      <c r="T25" s="39"/>
      <c r="U25" s="39"/>
      <c r="V25" s="39"/>
      <c r="W25" s="39"/>
      <c r="X25" s="39"/>
    </row>
    <row r="26" spans="1:24" ht="16.5" customHeight="1" x14ac:dyDescent="0.25">
      <c r="A26" s="159" t="s">
        <v>141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39"/>
      <c r="T26" s="39"/>
      <c r="U26" s="39"/>
      <c r="V26" s="39"/>
      <c r="W26" s="39"/>
      <c r="X26" s="39"/>
    </row>
    <row r="27" spans="1:24" ht="13.5" customHeight="1" x14ac:dyDescent="0.25">
      <c r="A27" s="160" t="s">
        <v>142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51"/>
      <c r="O27" s="51"/>
      <c r="P27" s="51"/>
      <c r="Q27" s="46"/>
      <c r="R27" s="46"/>
      <c r="S27" s="5"/>
      <c r="T27" s="6"/>
      <c r="U27" s="6"/>
      <c r="V27" s="6"/>
      <c r="W27" s="6"/>
      <c r="X27" s="6"/>
    </row>
    <row r="28" spans="1:24" ht="7.5" hidden="1" customHeight="1" x14ac:dyDescent="0.2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 ht="0.75" hidden="1" customHeight="1" x14ac:dyDescent="0.25">
      <c r="A29" s="115"/>
      <c r="B29" s="116"/>
      <c r="C29" s="116"/>
      <c r="D29" s="116"/>
      <c r="E29" s="116"/>
      <c r="F29" s="116"/>
      <c r="G29" s="116"/>
      <c r="H29" s="116"/>
      <c r="I29" s="11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75" hidden="1" x14ac:dyDescent="0.25">
      <c r="S30" s="4"/>
      <c r="T30" s="4"/>
      <c r="U30" s="4"/>
      <c r="V30" s="4"/>
      <c r="W30" s="4"/>
      <c r="X30" s="4"/>
    </row>
    <row r="31" spans="1:24" ht="15.75" hidden="1" x14ac:dyDescent="0.25">
      <c r="S31" s="4"/>
      <c r="T31" s="4"/>
      <c r="U31" s="4"/>
      <c r="V31" s="4"/>
      <c r="W31" s="4"/>
      <c r="X31" s="4"/>
    </row>
    <row r="32" spans="1:24" ht="69" customHeight="1" x14ac:dyDescent="0.25">
      <c r="A32" s="4"/>
      <c r="B32" s="118" t="s">
        <v>18</v>
      </c>
      <c r="C32" s="118"/>
      <c r="D32" s="118" t="s">
        <v>19</v>
      </c>
      <c r="E32" s="118"/>
      <c r="F32" s="118"/>
      <c r="G32" s="118" t="s">
        <v>20</v>
      </c>
      <c r="H32" s="118"/>
      <c r="I32" s="118"/>
      <c r="J32" s="118"/>
      <c r="K32" s="119" t="s">
        <v>46</v>
      </c>
      <c r="L32" s="119"/>
      <c r="M32" s="119"/>
      <c r="O32" s="118" t="s">
        <v>79</v>
      </c>
      <c r="P32" s="118"/>
      <c r="Q32" s="113"/>
      <c r="R32" s="114"/>
      <c r="S32" s="4"/>
      <c r="T32" s="4"/>
      <c r="U32" s="4"/>
      <c r="V32" s="4"/>
      <c r="W32" s="4"/>
      <c r="X32" s="4"/>
    </row>
    <row r="33" spans="1:18" ht="34.5" customHeight="1" x14ac:dyDescent="0.25">
      <c r="A33" s="4"/>
      <c r="B33" s="8"/>
      <c r="C33" s="8"/>
      <c r="D33" s="7"/>
      <c r="E33" s="7"/>
      <c r="F33" s="7"/>
      <c r="G33" s="8"/>
      <c r="H33" s="8"/>
      <c r="I33" s="7"/>
      <c r="J33" s="7"/>
      <c r="K33" s="7"/>
      <c r="N33" s="7"/>
      <c r="O33" s="7"/>
      <c r="P33" s="7"/>
      <c r="Q33" s="4"/>
      <c r="R33" s="4"/>
    </row>
    <row r="34" spans="1:18" ht="15.75" x14ac:dyDescent="0.25">
      <c r="A34" s="4"/>
      <c r="C34" s="8"/>
      <c r="D34" s="8"/>
      <c r="E34" s="8"/>
      <c r="F34" s="7"/>
      <c r="G34" s="7"/>
      <c r="H34" s="7"/>
      <c r="I34" s="7"/>
      <c r="K34" s="8"/>
      <c r="L34" s="7"/>
      <c r="M34" s="7"/>
      <c r="N34" s="7"/>
      <c r="O34" s="7"/>
      <c r="P34" s="7"/>
      <c r="Q34" s="4"/>
      <c r="R34" s="4"/>
    </row>
  </sheetData>
  <mergeCells count="30">
    <mergeCell ref="A1:X1"/>
    <mergeCell ref="A2:X2"/>
    <mergeCell ref="A3:X3"/>
    <mergeCell ref="A4:A6"/>
    <mergeCell ref="B4:B6"/>
    <mergeCell ref="C4:D4"/>
    <mergeCell ref="E4:F4"/>
    <mergeCell ref="G4:H4"/>
    <mergeCell ref="I4:J4"/>
    <mergeCell ref="K4:L4"/>
    <mergeCell ref="M4:N4"/>
    <mergeCell ref="O4:O6"/>
    <mergeCell ref="C5:D5"/>
    <mergeCell ref="E5:F5"/>
    <mergeCell ref="G5:H5"/>
    <mergeCell ref="I5:J5"/>
    <mergeCell ref="Q4:Q6"/>
    <mergeCell ref="Q32:R32"/>
    <mergeCell ref="K5:L5"/>
    <mergeCell ref="A29:I29"/>
    <mergeCell ref="M5:N5"/>
    <mergeCell ref="A28:X28"/>
    <mergeCell ref="A26:R26"/>
    <mergeCell ref="D32:F32"/>
    <mergeCell ref="O32:P32"/>
    <mergeCell ref="K32:M32"/>
    <mergeCell ref="G32:J32"/>
    <mergeCell ref="B32:C32"/>
    <mergeCell ref="P4:P6"/>
    <mergeCell ref="A24:M24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8" zoomScale="112" zoomScaleNormal="112" workbookViewId="0">
      <selection activeCell="D23" sqref="D23"/>
    </sheetView>
  </sheetViews>
  <sheetFormatPr defaultRowHeight="15" x14ac:dyDescent="0.25"/>
  <cols>
    <col min="2" max="2" width="19" customWidth="1"/>
    <col min="3" max="3" width="9.5703125" customWidth="1"/>
    <col min="4" max="4" width="10" customWidth="1"/>
    <col min="6" max="6" width="10.85546875" customWidth="1"/>
    <col min="8" max="8" width="10" customWidth="1"/>
    <col min="10" max="10" width="11" customWidth="1"/>
    <col min="12" max="12" width="10.5703125" customWidth="1"/>
    <col min="14" max="14" width="11.42578125" customWidth="1"/>
    <col min="18" max="18" width="10" customWidth="1"/>
    <col min="19" max="24" width="9.140625" hidden="1" customWidth="1"/>
  </cols>
  <sheetData>
    <row r="1" spans="1:24" ht="18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24" ht="18" x14ac:dyDescent="0.25">
      <c r="A2" s="120" t="s">
        <v>59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4" ht="19.5" x14ac:dyDescent="0.25">
      <c r="A3" s="138" t="s">
        <v>40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4" ht="30.75" customHeight="1" x14ac:dyDescent="0.25">
      <c r="A4" s="128" t="s">
        <v>2</v>
      </c>
      <c r="B4" s="131" t="s">
        <v>3</v>
      </c>
      <c r="C4" s="134" t="s">
        <v>7</v>
      </c>
      <c r="D4" s="135"/>
      <c r="E4" s="134" t="s">
        <v>41</v>
      </c>
      <c r="F4" s="135"/>
      <c r="G4" s="134" t="s">
        <v>42</v>
      </c>
      <c r="H4" s="135"/>
      <c r="I4" s="136" t="s">
        <v>117</v>
      </c>
      <c r="J4" s="137"/>
      <c r="K4" s="136" t="s">
        <v>119</v>
      </c>
      <c r="L4" s="137"/>
      <c r="M4" s="134" t="s">
        <v>43</v>
      </c>
      <c r="N4" s="135"/>
      <c r="O4" s="131" t="s">
        <v>9</v>
      </c>
      <c r="P4" s="128" t="s">
        <v>10</v>
      </c>
      <c r="Q4" s="128" t="s">
        <v>11</v>
      </c>
      <c r="R4" s="38" t="s">
        <v>12</v>
      </c>
    </row>
    <row r="5" spans="1:24" ht="34.5" customHeight="1" x14ac:dyDescent="0.25">
      <c r="A5" s="129"/>
      <c r="B5" s="132"/>
      <c r="C5" s="134" t="s">
        <v>44</v>
      </c>
      <c r="D5" s="135"/>
      <c r="E5" s="134" t="s">
        <v>45</v>
      </c>
      <c r="F5" s="135"/>
      <c r="G5" s="134" t="s">
        <v>116</v>
      </c>
      <c r="H5" s="135"/>
      <c r="I5" s="122" t="s">
        <v>118</v>
      </c>
      <c r="J5" s="123"/>
      <c r="K5" s="124" t="s">
        <v>120</v>
      </c>
      <c r="L5" s="125"/>
      <c r="M5" s="134" t="s">
        <v>39</v>
      </c>
      <c r="N5" s="135"/>
      <c r="O5" s="132"/>
      <c r="P5" s="129"/>
      <c r="Q5" s="129"/>
      <c r="R5" s="1" t="s">
        <v>16</v>
      </c>
    </row>
    <row r="6" spans="1:24" ht="32.25" customHeight="1" x14ac:dyDescent="0.25">
      <c r="A6" s="130"/>
      <c r="B6" s="133"/>
      <c r="C6" s="2" t="s">
        <v>17</v>
      </c>
      <c r="D6" s="2">
        <v>6</v>
      </c>
      <c r="E6" s="2" t="s">
        <v>17</v>
      </c>
      <c r="F6" s="2">
        <v>6</v>
      </c>
      <c r="G6" s="2" t="s">
        <v>17</v>
      </c>
      <c r="H6" s="2">
        <v>6</v>
      </c>
      <c r="I6" s="2" t="s">
        <v>17</v>
      </c>
      <c r="J6" s="2">
        <v>6</v>
      </c>
      <c r="K6" s="2" t="s">
        <v>17</v>
      </c>
      <c r="L6" s="2">
        <v>6</v>
      </c>
      <c r="M6" s="2" t="s">
        <v>17</v>
      </c>
      <c r="N6" s="2">
        <v>2</v>
      </c>
      <c r="O6" s="133"/>
      <c r="P6" s="130"/>
      <c r="Q6" s="130"/>
      <c r="R6" s="3">
        <v>6</v>
      </c>
    </row>
    <row r="7" spans="1:24" ht="24.75" customHeight="1" x14ac:dyDescent="0.25">
      <c r="A7" s="10">
        <v>1</v>
      </c>
      <c r="B7" s="47" t="s">
        <v>108</v>
      </c>
      <c r="C7" s="10" t="s">
        <v>129</v>
      </c>
      <c r="D7" s="10">
        <f t="shared" ref="D7:D14" si="0">IF(C7="AA",10, IF(C7="AB",9, IF(C7="BB",8, IF(C7="BC",7,IF(C7="CC",6, IF(C7="CD",5, IF(C7="DD",4,IF(C7="F",0))))))))</f>
        <v>4</v>
      </c>
      <c r="E7" s="10" t="s">
        <v>124</v>
      </c>
      <c r="F7" s="10">
        <f t="shared" ref="F7:F14" si="1">IF(E7="AA",10, IF(E7="AB",9, IF(E7="BB",8, IF(E7="BC",7,IF(E7="CC",6, IF(E7="CD",5, IF(E7="DD",4,IF(E7="F",0))))))))</f>
        <v>9</v>
      </c>
      <c r="G7" s="10" t="s">
        <v>124</v>
      </c>
      <c r="H7" s="10">
        <f t="shared" ref="H7:H14" si="2">IF(G7="AA",10, IF(G7="AB",9, IF(G7="BB",8, IF(G7="BC",7,IF(G7="CC",6, IF(G7="CD",5, IF(G7="DD",4,IF(G7="F",0))))))))</f>
        <v>9</v>
      </c>
      <c r="I7" s="10" t="s">
        <v>125</v>
      </c>
      <c r="J7" s="10">
        <f t="shared" ref="J7:J14" si="3">IF(I7="AA",10, IF(I7="AB",9, IF(I7="BB",8, IF(I7="BC",7,IF(I7="CC",6, IF(I7="CD",5, IF(I7="DD",4,IF(I7="F",0))))))))</f>
        <v>8</v>
      </c>
      <c r="K7" s="10" t="s">
        <v>126</v>
      </c>
      <c r="L7" s="10">
        <f t="shared" ref="L7:L14" si="4">IF(K7="AA",10, IF(K7="AB",9, IF(K7="BB",8, IF(K7="BC",7,IF(K7="CC",6, IF(K7="CD",5, IF(K7="DD",4,IF(K7="F",0))))))))</f>
        <v>10</v>
      </c>
      <c r="M7" s="10" t="s">
        <v>124</v>
      </c>
      <c r="N7" s="10">
        <f t="shared" ref="N7:N14" si="5">IF(M7="AA",10, IF(M7="AB",9, IF(M7="BB",8, IF(M7="BC",7,IF(M7="CC",6, IF(M7="CD",5, IF(M7="DD",4,IF(M7="F",0))))))))</f>
        <v>9</v>
      </c>
      <c r="O7" s="10">
        <v>32</v>
      </c>
      <c r="P7" s="10">
        <f t="shared" ref="P7:P14" si="6">(D7*6+F7*6+H7*6+J7*6+L7*6+N7*2)</f>
        <v>258</v>
      </c>
      <c r="Q7" s="28">
        <f>P7/O7</f>
        <v>8.0625</v>
      </c>
      <c r="R7" s="29" t="str">
        <f t="shared" ref="R7:R14" si="7">IF(Q7&lt;6,"***","-")</f>
        <v>-</v>
      </c>
    </row>
    <row r="8" spans="1:24" ht="24" customHeight="1" x14ac:dyDescent="0.25">
      <c r="A8" s="10">
        <v>2</v>
      </c>
      <c r="B8" s="47" t="s">
        <v>109</v>
      </c>
      <c r="C8" s="10" t="s">
        <v>129</v>
      </c>
      <c r="D8" s="10">
        <f t="shared" si="0"/>
        <v>4</v>
      </c>
      <c r="E8" s="10" t="s">
        <v>124</v>
      </c>
      <c r="F8" s="10">
        <f t="shared" si="1"/>
        <v>9</v>
      </c>
      <c r="G8" s="10" t="s">
        <v>125</v>
      </c>
      <c r="H8" s="10">
        <f t="shared" si="2"/>
        <v>8</v>
      </c>
      <c r="I8" s="10" t="s">
        <v>130</v>
      </c>
      <c r="J8" s="10">
        <f t="shared" si="3"/>
        <v>6</v>
      </c>
      <c r="K8" s="10" t="s">
        <v>130</v>
      </c>
      <c r="L8" s="10">
        <f t="shared" si="4"/>
        <v>6</v>
      </c>
      <c r="M8" s="10" t="s">
        <v>126</v>
      </c>
      <c r="N8" s="10">
        <f t="shared" si="5"/>
        <v>10</v>
      </c>
      <c r="O8" s="10">
        <v>32</v>
      </c>
      <c r="P8" s="10">
        <f t="shared" si="6"/>
        <v>218</v>
      </c>
      <c r="Q8" s="28">
        <f t="shared" ref="Q8:Q14" si="8">P8/O8</f>
        <v>6.8125</v>
      </c>
      <c r="R8" s="29" t="str">
        <f t="shared" si="7"/>
        <v>-</v>
      </c>
    </row>
    <row r="9" spans="1:24" ht="24.75" customHeight="1" x14ac:dyDescent="0.25">
      <c r="A9" s="10">
        <v>3</v>
      </c>
      <c r="B9" s="47" t="s">
        <v>110</v>
      </c>
      <c r="C9" s="10" t="s">
        <v>130</v>
      </c>
      <c r="D9" s="10">
        <f t="shared" si="0"/>
        <v>6</v>
      </c>
      <c r="E9" s="10" t="s">
        <v>125</v>
      </c>
      <c r="F9" s="10">
        <f t="shared" si="1"/>
        <v>8</v>
      </c>
      <c r="G9" s="10" t="s">
        <v>124</v>
      </c>
      <c r="H9" s="10">
        <f t="shared" si="2"/>
        <v>9</v>
      </c>
      <c r="I9" s="10" t="s">
        <v>125</v>
      </c>
      <c r="J9" s="10">
        <f t="shared" si="3"/>
        <v>8</v>
      </c>
      <c r="K9" s="10" t="s">
        <v>127</v>
      </c>
      <c r="L9" s="10">
        <f t="shared" si="4"/>
        <v>7</v>
      </c>
      <c r="M9" s="10" t="s">
        <v>124</v>
      </c>
      <c r="N9" s="10">
        <f t="shared" si="5"/>
        <v>9</v>
      </c>
      <c r="O9" s="10">
        <v>32</v>
      </c>
      <c r="P9" s="10">
        <f t="shared" si="6"/>
        <v>246</v>
      </c>
      <c r="Q9" s="28">
        <f t="shared" si="8"/>
        <v>7.6875</v>
      </c>
      <c r="R9" s="29" t="str">
        <f t="shared" si="7"/>
        <v>-</v>
      </c>
    </row>
    <row r="10" spans="1:24" ht="24.75" customHeight="1" x14ac:dyDescent="0.25">
      <c r="A10" s="10">
        <v>4</v>
      </c>
      <c r="B10" s="47" t="s">
        <v>111</v>
      </c>
      <c r="C10" s="10" t="s">
        <v>129</v>
      </c>
      <c r="D10" s="10">
        <f t="shared" si="0"/>
        <v>4</v>
      </c>
      <c r="E10" s="10" t="s">
        <v>125</v>
      </c>
      <c r="F10" s="10">
        <f t="shared" si="1"/>
        <v>8</v>
      </c>
      <c r="G10" s="10" t="s">
        <v>130</v>
      </c>
      <c r="H10" s="10">
        <f t="shared" si="2"/>
        <v>6</v>
      </c>
      <c r="I10" s="48" t="s">
        <v>127</v>
      </c>
      <c r="J10" s="48">
        <f t="shared" si="3"/>
        <v>7</v>
      </c>
      <c r="K10" s="10" t="s">
        <v>127</v>
      </c>
      <c r="L10" s="10">
        <f t="shared" si="4"/>
        <v>7</v>
      </c>
      <c r="M10" s="10" t="s">
        <v>126</v>
      </c>
      <c r="N10" s="10">
        <f t="shared" si="5"/>
        <v>10</v>
      </c>
      <c r="O10" s="10">
        <v>32</v>
      </c>
      <c r="P10" s="10">
        <f t="shared" si="6"/>
        <v>212</v>
      </c>
      <c r="Q10" s="28">
        <f t="shared" si="8"/>
        <v>6.625</v>
      </c>
      <c r="R10" s="29" t="str">
        <f t="shared" si="7"/>
        <v>-</v>
      </c>
    </row>
    <row r="11" spans="1:24" s="30" customFormat="1" ht="24.75" customHeight="1" x14ac:dyDescent="0.25">
      <c r="A11" s="10">
        <v>5</v>
      </c>
      <c r="B11" s="47" t="s">
        <v>112</v>
      </c>
      <c r="C11" s="10" t="s">
        <v>127</v>
      </c>
      <c r="D11" s="10">
        <f t="shared" si="0"/>
        <v>7</v>
      </c>
      <c r="E11" s="10" t="s">
        <v>126</v>
      </c>
      <c r="F11" s="10">
        <f t="shared" si="1"/>
        <v>10</v>
      </c>
      <c r="G11" s="10" t="s">
        <v>126</v>
      </c>
      <c r="H11" s="10">
        <f t="shared" si="2"/>
        <v>10</v>
      </c>
      <c r="I11" s="10" t="s">
        <v>126</v>
      </c>
      <c r="J11" s="10">
        <f t="shared" si="3"/>
        <v>10</v>
      </c>
      <c r="K11" s="10" t="s">
        <v>124</v>
      </c>
      <c r="L11" s="10">
        <f t="shared" si="4"/>
        <v>9</v>
      </c>
      <c r="M11" s="10" t="s">
        <v>124</v>
      </c>
      <c r="N11" s="10">
        <f t="shared" si="5"/>
        <v>9</v>
      </c>
      <c r="O11" s="10">
        <v>32</v>
      </c>
      <c r="P11" s="10">
        <f t="shared" si="6"/>
        <v>294</v>
      </c>
      <c r="Q11" s="28">
        <f t="shared" si="8"/>
        <v>9.1875</v>
      </c>
      <c r="R11" s="29" t="str">
        <f t="shared" si="7"/>
        <v>-</v>
      </c>
    </row>
    <row r="12" spans="1:24" s="30" customFormat="1" ht="24.75" customHeight="1" x14ac:dyDescent="0.25">
      <c r="A12" s="10">
        <v>6</v>
      </c>
      <c r="B12" s="47" t="s">
        <v>113</v>
      </c>
      <c r="C12" s="10" t="s">
        <v>130</v>
      </c>
      <c r="D12" s="10">
        <f t="shared" ref="D12:D13" si="9">IF(C12="AA",10, IF(C12="AB",9, IF(C12="BB",8, IF(C12="BC",7,IF(C12="CC",6, IF(C12="CD",5, IF(C12="DD",4,IF(C12="F",0))))))))</f>
        <v>6</v>
      </c>
      <c r="E12" s="10" t="s">
        <v>125</v>
      </c>
      <c r="F12" s="10">
        <f t="shared" ref="F12:F13" si="10">IF(E12="AA",10, IF(E12="AB",9, IF(E12="BB",8, IF(E12="BC",7,IF(E12="CC",6, IF(E12="CD",5, IF(E12="DD",4,IF(E12="F",0))))))))</f>
        <v>8</v>
      </c>
      <c r="G12" s="10" t="s">
        <v>125</v>
      </c>
      <c r="H12" s="10">
        <f t="shared" ref="H12:H13" si="11">IF(G12="AA",10, IF(G12="AB",9, IF(G12="BB",8, IF(G12="BC",7,IF(G12="CC",6, IF(G12="CD",5, IF(G12="DD",4,IF(G12="F",0))))))))</f>
        <v>8</v>
      </c>
      <c r="I12" s="48" t="s">
        <v>127</v>
      </c>
      <c r="J12" s="48">
        <f t="shared" ref="J12:J13" si="12">IF(I12="AA",10, IF(I12="AB",9, IF(I12="BB",8, IF(I12="BC",7,IF(I12="CC",6, IF(I12="CD",5, IF(I12="DD",4,IF(I12="F",0))))))))</f>
        <v>7</v>
      </c>
      <c r="K12" s="10" t="s">
        <v>130</v>
      </c>
      <c r="L12" s="10">
        <f t="shared" ref="L12:L13" si="13">IF(K12="AA",10, IF(K12="AB",9, IF(K12="BB",8, IF(K12="BC",7,IF(K12="CC",6, IF(K12="CD",5, IF(K12="DD",4,IF(K12="F",0))))))))</f>
        <v>6</v>
      </c>
      <c r="M12" s="10" t="s">
        <v>124</v>
      </c>
      <c r="N12" s="10">
        <f t="shared" ref="N12:N13" si="14">IF(M12="AA",10, IF(M12="AB",9, IF(M12="BB",8, IF(M12="BC",7,IF(M12="CC",6, IF(M12="CD",5, IF(M12="DD",4,IF(M12="F",0))))))))</f>
        <v>9</v>
      </c>
      <c r="O12" s="10">
        <v>32</v>
      </c>
      <c r="P12" s="10">
        <f t="shared" ref="P12:P13" si="15">(D12*6+F12*6+H12*6+J12*6+L12*6+N12*2)</f>
        <v>228</v>
      </c>
      <c r="Q12" s="28">
        <f t="shared" ref="Q12:Q13" si="16">P12/O12</f>
        <v>7.125</v>
      </c>
      <c r="R12" s="29" t="str">
        <f t="shared" ref="R12:R13" si="17">IF(Q12&lt;6,"***","-")</f>
        <v>-</v>
      </c>
    </row>
    <row r="13" spans="1:24" s="30" customFormat="1" ht="24.75" customHeight="1" x14ac:dyDescent="0.25">
      <c r="A13" s="10">
        <v>7</v>
      </c>
      <c r="B13" s="47" t="s">
        <v>114</v>
      </c>
      <c r="C13" s="10" t="s">
        <v>131</v>
      </c>
      <c r="D13" s="10">
        <f t="shared" si="9"/>
        <v>5</v>
      </c>
      <c r="E13" s="10" t="s">
        <v>124</v>
      </c>
      <c r="F13" s="10">
        <f t="shared" si="10"/>
        <v>9</v>
      </c>
      <c r="G13" s="10" t="s">
        <v>124</v>
      </c>
      <c r="H13" s="10">
        <f t="shared" si="11"/>
        <v>9</v>
      </c>
      <c r="I13" s="10" t="s">
        <v>124</v>
      </c>
      <c r="J13" s="10">
        <f t="shared" si="12"/>
        <v>9</v>
      </c>
      <c r="K13" s="10" t="s">
        <v>127</v>
      </c>
      <c r="L13" s="10">
        <f t="shared" si="13"/>
        <v>7</v>
      </c>
      <c r="M13" s="10" t="s">
        <v>124</v>
      </c>
      <c r="N13" s="10">
        <f t="shared" si="14"/>
        <v>9</v>
      </c>
      <c r="O13" s="10">
        <v>32</v>
      </c>
      <c r="P13" s="10">
        <f t="shared" si="15"/>
        <v>252</v>
      </c>
      <c r="Q13" s="28">
        <f t="shared" si="16"/>
        <v>7.875</v>
      </c>
      <c r="R13" s="29" t="str">
        <f t="shared" si="17"/>
        <v>-</v>
      </c>
    </row>
    <row r="14" spans="1:24" ht="24.75" customHeight="1" x14ac:dyDescent="0.25">
      <c r="A14" s="10">
        <v>8</v>
      </c>
      <c r="B14" s="47" t="s">
        <v>115</v>
      </c>
      <c r="C14" s="10" t="s">
        <v>130</v>
      </c>
      <c r="D14" s="10">
        <f t="shared" si="0"/>
        <v>6</v>
      </c>
      <c r="E14" s="10" t="s">
        <v>124</v>
      </c>
      <c r="F14" s="10">
        <f t="shared" si="1"/>
        <v>9</v>
      </c>
      <c r="G14" s="10" t="s">
        <v>130</v>
      </c>
      <c r="H14" s="10">
        <f t="shared" si="2"/>
        <v>6</v>
      </c>
      <c r="I14" s="10" t="s">
        <v>130</v>
      </c>
      <c r="J14" s="10">
        <f t="shared" si="3"/>
        <v>6</v>
      </c>
      <c r="K14" s="10" t="s">
        <v>127</v>
      </c>
      <c r="L14" s="10">
        <f t="shared" si="4"/>
        <v>7</v>
      </c>
      <c r="M14" s="10" t="s">
        <v>124</v>
      </c>
      <c r="N14" s="10">
        <f t="shared" si="5"/>
        <v>9</v>
      </c>
      <c r="O14" s="10">
        <v>32</v>
      </c>
      <c r="P14" s="10">
        <f t="shared" si="6"/>
        <v>222</v>
      </c>
      <c r="Q14" s="28">
        <f t="shared" si="8"/>
        <v>6.9375</v>
      </c>
      <c r="R14" s="29" t="str">
        <f t="shared" si="7"/>
        <v>-</v>
      </c>
    </row>
    <row r="15" spans="1:24" ht="24.75" customHeight="1" x14ac:dyDescent="0.25">
      <c r="A15" s="110" t="s">
        <v>133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56"/>
      <c r="O15" s="56"/>
      <c r="P15" s="56"/>
      <c r="Q15" s="57"/>
      <c r="R15" s="58"/>
    </row>
    <row r="16" spans="1:24" ht="24.75" customHeight="1" x14ac:dyDescent="0.25">
      <c r="A16" s="22"/>
      <c r="B16" s="70"/>
      <c r="C16" s="22"/>
      <c r="D16" s="22"/>
      <c r="E16" s="22"/>
      <c r="F16" s="22"/>
      <c r="G16" s="22"/>
      <c r="H16" s="22"/>
      <c r="I16" s="71"/>
      <c r="J16" s="71"/>
      <c r="K16" s="22"/>
      <c r="L16" s="22"/>
      <c r="M16" s="22"/>
      <c r="N16" s="22"/>
      <c r="O16" s="22"/>
      <c r="P16" s="22"/>
      <c r="Q16" s="67"/>
      <c r="R16" s="24"/>
    </row>
    <row r="17" spans="1:24" s="35" customFormat="1" ht="12" customHeight="1" x14ac:dyDescent="0.2">
      <c r="A17" s="126" t="s">
        <v>121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34"/>
      <c r="T17" s="34"/>
      <c r="U17" s="34"/>
      <c r="V17" s="34"/>
      <c r="W17" s="34"/>
      <c r="X17" s="34"/>
    </row>
    <row r="18" spans="1:24" ht="13.5" customHeight="1" x14ac:dyDescent="0.25">
      <c r="A18" s="127" t="s">
        <v>122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5"/>
    </row>
    <row r="19" spans="1:24" ht="13.5" customHeight="1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5"/>
    </row>
    <row r="20" spans="1:24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15.75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4"/>
      <c r="V21" s="4"/>
      <c r="W21" s="4"/>
      <c r="X21" s="4"/>
    </row>
    <row r="22" spans="1:24" ht="15.75" customHeight="1" x14ac:dyDescent="0.25">
      <c r="A22" s="95" t="s">
        <v>123</v>
      </c>
      <c r="B22" s="95"/>
      <c r="C22" s="95"/>
      <c r="D22" s="95"/>
      <c r="E22" s="95"/>
      <c r="G22" s="95" t="s">
        <v>20</v>
      </c>
      <c r="H22" s="95"/>
      <c r="I22" s="95"/>
      <c r="J22" s="95"/>
      <c r="K22" s="36"/>
      <c r="L22" s="102" t="s">
        <v>47</v>
      </c>
      <c r="M22" s="102"/>
      <c r="O22" s="95" t="s">
        <v>79</v>
      </c>
      <c r="P22" s="95"/>
      <c r="Q22" s="95"/>
      <c r="R22" s="95"/>
      <c r="S22" s="31"/>
      <c r="T22" s="31"/>
      <c r="U22" s="4"/>
      <c r="V22" s="4"/>
      <c r="W22" s="4"/>
      <c r="X22" s="4"/>
    </row>
    <row r="23" spans="1:24" ht="15.75" customHeight="1" x14ac:dyDescent="0.25">
      <c r="A23" s="31"/>
      <c r="B23" s="37"/>
      <c r="C23" s="37"/>
      <c r="D23" s="36"/>
      <c r="E23" s="36"/>
      <c r="F23" s="36"/>
      <c r="G23" s="37"/>
      <c r="H23" s="37"/>
      <c r="I23" s="36"/>
      <c r="J23" s="36"/>
      <c r="K23" s="36"/>
      <c r="L23" s="102"/>
      <c r="M23" s="102"/>
      <c r="N23" s="36"/>
      <c r="O23" s="36"/>
      <c r="P23" s="36"/>
      <c r="Q23" s="31"/>
      <c r="R23" s="31"/>
      <c r="S23" s="31"/>
      <c r="T23" s="31"/>
      <c r="U23" s="4"/>
      <c r="V23" s="4"/>
      <c r="W23" s="4"/>
      <c r="X23" s="4"/>
    </row>
    <row r="24" spans="1:24" ht="15.75" x14ac:dyDescent="0.25">
      <c r="A24" s="31"/>
      <c r="B24" s="37"/>
      <c r="C24" s="36"/>
      <c r="D24" s="36"/>
      <c r="E24" s="36"/>
      <c r="F24" s="36"/>
      <c r="G24" s="36"/>
      <c r="H24" s="36"/>
      <c r="I24" s="36" t="s">
        <v>31</v>
      </c>
      <c r="J24" s="36"/>
      <c r="K24" s="36"/>
      <c r="L24" s="36"/>
      <c r="M24" s="36"/>
      <c r="N24" s="36"/>
      <c r="O24" s="36"/>
      <c r="P24" s="36"/>
      <c r="Q24" s="31"/>
      <c r="R24" s="31"/>
      <c r="S24" s="31"/>
      <c r="T24" s="31"/>
      <c r="U24" s="4"/>
      <c r="V24" s="4"/>
      <c r="W24" s="4"/>
      <c r="X24" s="4"/>
    </row>
    <row r="25" spans="1:24" ht="15.75" x14ac:dyDescent="0.25">
      <c r="A25" s="31"/>
      <c r="B25" s="37"/>
      <c r="C25" s="121"/>
      <c r="D25" s="121"/>
      <c r="E25" s="121"/>
      <c r="F25" s="36"/>
      <c r="G25" s="36"/>
      <c r="H25" s="36"/>
      <c r="I25" s="36"/>
      <c r="L25" s="36"/>
      <c r="M25" s="36"/>
      <c r="N25" s="36"/>
      <c r="O25" s="36"/>
      <c r="P25" s="36"/>
      <c r="Q25" s="31"/>
      <c r="R25" s="31"/>
      <c r="S25" s="31"/>
      <c r="T25" s="31"/>
      <c r="U25" s="4"/>
      <c r="V25" s="4"/>
      <c r="W25" s="4"/>
      <c r="X25" s="4"/>
    </row>
    <row r="26" spans="1:24" ht="15.7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4"/>
      <c r="V26" s="4"/>
      <c r="W26" s="4"/>
      <c r="X26" s="4"/>
    </row>
  </sheetData>
  <mergeCells count="29">
    <mergeCell ref="A1:X1"/>
    <mergeCell ref="A2:X2"/>
    <mergeCell ref="A3:X3"/>
    <mergeCell ref="O22:R22"/>
    <mergeCell ref="A22:E22"/>
    <mergeCell ref="A4:A6"/>
    <mergeCell ref="M5:N5"/>
    <mergeCell ref="G5:H5"/>
    <mergeCell ref="E5:F5"/>
    <mergeCell ref="C5:D5"/>
    <mergeCell ref="E4:F4"/>
    <mergeCell ref="C4:D4"/>
    <mergeCell ref="A15:M15"/>
    <mergeCell ref="C25:E25"/>
    <mergeCell ref="L22:M22"/>
    <mergeCell ref="I5:J5"/>
    <mergeCell ref="K5:L5"/>
    <mergeCell ref="A17:R17"/>
    <mergeCell ref="A18:L18"/>
    <mergeCell ref="L23:M23"/>
    <mergeCell ref="G22:J22"/>
    <mergeCell ref="Q4:Q6"/>
    <mergeCell ref="P4:P6"/>
    <mergeCell ref="O4:O6"/>
    <mergeCell ref="M4:N4"/>
    <mergeCell ref="G4:H4"/>
    <mergeCell ref="I4:J4"/>
    <mergeCell ref="K4:L4"/>
    <mergeCell ref="B4:B6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A16" zoomScale="86" zoomScaleNormal="86" workbookViewId="0">
      <selection activeCell="A26" sqref="A26:M26"/>
    </sheetView>
  </sheetViews>
  <sheetFormatPr defaultRowHeight="15" x14ac:dyDescent="0.25"/>
  <cols>
    <col min="1" max="1" width="8.28515625" customWidth="1"/>
    <col min="2" max="2" width="19" customWidth="1"/>
    <col min="3" max="3" width="11.28515625" customWidth="1"/>
    <col min="4" max="4" width="10.5703125" customWidth="1"/>
    <col min="5" max="5" width="10.28515625" customWidth="1"/>
    <col min="6" max="6" width="10.5703125" customWidth="1"/>
    <col min="7" max="8" width="10.7109375" customWidth="1"/>
    <col min="9" max="9" width="10.5703125" customWidth="1"/>
    <col min="10" max="10" width="10.28515625" customWidth="1"/>
    <col min="11" max="11" width="12.140625" customWidth="1"/>
    <col min="12" max="14" width="11.28515625" customWidth="1"/>
    <col min="15" max="15" width="11.5703125" customWidth="1"/>
    <col min="16" max="16" width="11.140625" customWidth="1"/>
    <col min="17" max="17" width="11.7109375" customWidth="1"/>
    <col min="18" max="18" width="10.42578125" customWidth="1"/>
    <col min="19" max="19" width="12.42578125" customWidth="1"/>
    <col min="20" max="20" width="11.7109375" customWidth="1"/>
  </cols>
  <sheetData>
    <row r="1" spans="1:20" ht="22.5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2.5" x14ac:dyDescent="0.25">
      <c r="A2" s="107" t="s">
        <v>59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22.5" x14ac:dyDescent="0.25">
      <c r="A3" s="108" t="s">
        <v>21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0" ht="33.75" customHeight="1" x14ac:dyDescent="0.25">
      <c r="A4" s="101" t="s">
        <v>2</v>
      </c>
      <c r="B4" s="101" t="s">
        <v>22</v>
      </c>
      <c r="C4" s="101" t="s">
        <v>23</v>
      </c>
      <c r="D4" s="101"/>
      <c r="E4" s="101" t="s">
        <v>24</v>
      </c>
      <c r="F4" s="101"/>
      <c r="G4" s="101" t="s">
        <v>25</v>
      </c>
      <c r="H4" s="101"/>
      <c r="I4" s="101" t="s">
        <v>26</v>
      </c>
      <c r="J4" s="101"/>
      <c r="K4" s="164" t="s">
        <v>27</v>
      </c>
      <c r="L4" s="165"/>
      <c r="M4" s="164" t="s">
        <v>28</v>
      </c>
      <c r="N4" s="165"/>
      <c r="O4" s="136" t="s">
        <v>147</v>
      </c>
      <c r="P4" s="137"/>
      <c r="Q4" s="163" t="s">
        <v>9</v>
      </c>
      <c r="R4" s="101" t="s">
        <v>10</v>
      </c>
      <c r="S4" s="101" t="s">
        <v>29</v>
      </c>
      <c r="T4" s="94" t="s">
        <v>12</v>
      </c>
    </row>
    <row r="5" spans="1:20" ht="24" customHeight="1" x14ac:dyDescent="0.25">
      <c r="A5" s="101"/>
      <c r="B5" s="101"/>
      <c r="C5" s="101" t="s">
        <v>30</v>
      </c>
      <c r="D5" s="101"/>
      <c r="E5" s="101" t="s">
        <v>54</v>
      </c>
      <c r="F5" s="101"/>
      <c r="G5" s="101" t="s">
        <v>55</v>
      </c>
      <c r="H5" s="101"/>
      <c r="I5" s="101" t="s">
        <v>56</v>
      </c>
      <c r="J5" s="101"/>
      <c r="K5" s="164" t="s">
        <v>58</v>
      </c>
      <c r="L5" s="165"/>
      <c r="M5" s="134" t="s">
        <v>57</v>
      </c>
      <c r="N5" s="135"/>
      <c r="O5" s="164" t="s">
        <v>146</v>
      </c>
      <c r="P5" s="165"/>
      <c r="Q5" s="166"/>
      <c r="R5" s="178"/>
      <c r="S5" s="101"/>
      <c r="T5" s="94" t="s">
        <v>16</v>
      </c>
    </row>
    <row r="6" spans="1:20" ht="20.25" x14ac:dyDescent="0.25">
      <c r="A6" s="101"/>
      <c r="B6" s="101"/>
      <c r="C6" s="94" t="s">
        <v>17</v>
      </c>
      <c r="D6" s="94">
        <v>6</v>
      </c>
      <c r="E6" s="94" t="s">
        <v>17</v>
      </c>
      <c r="F6" s="94">
        <v>6</v>
      </c>
      <c r="G6" s="94" t="s">
        <v>17</v>
      </c>
      <c r="H6" s="94">
        <v>6</v>
      </c>
      <c r="I6" s="94" t="s">
        <v>17</v>
      </c>
      <c r="J6" s="94">
        <v>6</v>
      </c>
      <c r="K6" s="94" t="s">
        <v>17</v>
      </c>
      <c r="L6" s="94">
        <v>2</v>
      </c>
      <c r="M6" s="94" t="s">
        <v>17</v>
      </c>
      <c r="N6" s="94">
        <v>2</v>
      </c>
      <c r="O6" s="94" t="s">
        <v>17</v>
      </c>
      <c r="P6" s="94">
        <v>6</v>
      </c>
      <c r="Q6" s="167"/>
      <c r="R6" s="178"/>
      <c r="S6" s="101"/>
      <c r="T6" s="168">
        <v>6</v>
      </c>
    </row>
    <row r="7" spans="1:20" ht="23.25" x14ac:dyDescent="0.35">
      <c r="A7" s="76">
        <v>1</v>
      </c>
      <c r="B7" s="169" t="s">
        <v>60</v>
      </c>
      <c r="C7" s="76" t="s">
        <v>125</v>
      </c>
      <c r="D7" s="76">
        <f t="shared" ref="D7:D23" si="0">IF(C7="AA",10, IF(C7="AB",9, IF(C7="BB",8, IF(C7="BC",7,IF(C7="CC",6, IF(C7="CD",5, IF(C7="DD",4,IF(C7="F",0))))))))</f>
        <v>8</v>
      </c>
      <c r="E7" s="76" t="s">
        <v>124</v>
      </c>
      <c r="F7" s="76">
        <f t="shared" ref="F7:F23" si="1">IF(E7="AA",10, IF(E7="AB",9, IF(E7="BB",8, IF(E7="BC",7,IF(E7="CC",6, IF(E7="CD",5, IF(E7="DD",4,IF(E7="F",0))))))))</f>
        <v>9</v>
      </c>
      <c r="G7" s="76" t="s">
        <v>124</v>
      </c>
      <c r="H7" s="76">
        <f t="shared" ref="H7:H23" si="2">IF(G7="AA",10, IF(G7="AB",9, IF(G7="BB",8, IF(G7="BC",7,IF(G7="CC",6, IF(G7="CD",5, IF(G7="DD",4,IF(G7="F",0))))))))</f>
        <v>9</v>
      </c>
      <c r="I7" s="76" t="s">
        <v>124</v>
      </c>
      <c r="J7" s="76">
        <f t="shared" ref="J7:J23" si="3">IF(I7="AA",10, IF(I7="AB",9, IF(I7="BB",8, IF(I7="BC",7,IF(I7="CC",6, IF(I7="CD",5, IF(I7="DD",4,IF(I7="F",0))))))))</f>
        <v>9</v>
      </c>
      <c r="K7" s="76" t="s">
        <v>124</v>
      </c>
      <c r="L7" s="76">
        <f t="shared" ref="L7:L23" si="4">IF(K7="AA",10, IF(K7="AB",9, IF(K7="BB",8, IF(K7="BC",7,IF(K7="CC",6, IF(K7="CD",5, IF(K7="DD",4,IF(K7="F",0))))))))</f>
        <v>9</v>
      </c>
      <c r="M7" s="76" t="s">
        <v>126</v>
      </c>
      <c r="N7" s="76">
        <f t="shared" ref="N7" si="5">IF(M7="AA",10, IF(M7="AB",9, IF(M7="BB",8, IF(M7="BC",7,IF(M7="CC",6, IF(M7="CD",5, IF(M7="DD",4,IF(M7="F",0))))))))</f>
        <v>10</v>
      </c>
      <c r="O7" s="76" t="s">
        <v>127</v>
      </c>
      <c r="P7" s="76">
        <f t="shared" ref="P7:P23" si="6">IF(O7="AA",10, IF(O7="AB",9, IF(O7="BB",8, IF(O7="BC",7,IF(O7="CC",6, IF(O7="CD",5, IF(O7="DD",4,IF(O7="F",0))))))))</f>
        <v>7</v>
      </c>
      <c r="Q7" s="76">
        <v>34</v>
      </c>
      <c r="R7" s="76">
        <f>(D7*6+F7*6+H7*6+J7*6+L7*2+N7*2+P7*6)</f>
        <v>290</v>
      </c>
      <c r="S7" s="78">
        <f t="shared" ref="S7" si="7">R7/Q7</f>
        <v>8.5294117647058822</v>
      </c>
      <c r="T7" s="11" t="str">
        <f>IF(S7&lt;6,"***","-")</f>
        <v>-</v>
      </c>
    </row>
    <row r="8" spans="1:20" ht="23.25" x14ac:dyDescent="0.35">
      <c r="A8" s="76">
        <v>2</v>
      </c>
      <c r="B8" s="169" t="s">
        <v>61</v>
      </c>
      <c r="C8" s="76" t="s">
        <v>127</v>
      </c>
      <c r="D8" s="76">
        <f t="shared" si="0"/>
        <v>7</v>
      </c>
      <c r="E8" s="76" t="s">
        <v>125</v>
      </c>
      <c r="F8" s="76">
        <f t="shared" si="1"/>
        <v>8</v>
      </c>
      <c r="G8" s="76" t="s">
        <v>125</v>
      </c>
      <c r="H8" s="76">
        <f t="shared" si="2"/>
        <v>8</v>
      </c>
      <c r="I8" s="76" t="s">
        <v>130</v>
      </c>
      <c r="J8" s="76">
        <f t="shared" si="3"/>
        <v>6</v>
      </c>
      <c r="K8" s="76" t="s">
        <v>125</v>
      </c>
      <c r="L8" s="76">
        <f t="shared" si="4"/>
        <v>8</v>
      </c>
      <c r="M8" s="76" t="s">
        <v>124</v>
      </c>
      <c r="N8" s="76">
        <f t="shared" ref="N8:N19" si="8">IF(M8="AA",10, IF(M8="AB",9, IF(M8="BB",8, IF(M8="BC",7,IF(M8="CC",6, IF(M8="CD",5, IF(M8="DD",4,IF(M8="F",0))))))))</f>
        <v>9</v>
      </c>
      <c r="O8" s="76" t="s">
        <v>130</v>
      </c>
      <c r="P8" s="76">
        <f t="shared" si="6"/>
        <v>6</v>
      </c>
      <c r="Q8" s="76">
        <v>34</v>
      </c>
      <c r="R8" s="76">
        <f t="shared" ref="R8:R22" si="9">(D8*6+F8*6+H8*6+J8*6+L8*2+N8*2+P8*6)</f>
        <v>244</v>
      </c>
      <c r="S8" s="78">
        <f t="shared" ref="S8:S22" si="10">R8/Q8</f>
        <v>7.1764705882352944</v>
      </c>
      <c r="T8" s="11" t="str">
        <f t="shared" ref="T8:T23" si="11">IF(S8&lt;6,"***","-")</f>
        <v>-</v>
      </c>
    </row>
    <row r="9" spans="1:20" ht="23.25" x14ac:dyDescent="0.35">
      <c r="A9" s="81">
        <v>3</v>
      </c>
      <c r="B9" s="169" t="s">
        <v>62</v>
      </c>
      <c r="C9" s="81" t="s">
        <v>126</v>
      </c>
      <c r="D9" s="81">
        <f t="shared" si="0"/>
        <v>10</v>
      </c>
      <c r="E9" s="81" t="s">
        <v>126</v>
      </c>
      <c r="F9" s="81">
        <f t="shared" si="1"/>
        <v>10</v>
      </c>
      <c r="G9" s="81" t="s">
        <v>125</v>
      </c>
      <c r="H9" s="76">
        <f t="shared" si="2"/>
        <v>8</v>
      </c>
      <c r="I9" s="76" t="s">
        <v>126</v>
      </c>
      <c r="J9" s="76">
        <f t="shared" si="3"/>
        <v>10</v>
      </c>
      <c r="K9" s="76" t="s">
        <v>126</v>
      </c>
      <c r="L9" s="76">
        <f t="shared" si="4"/>
        <v>10</v>
      </c>
      <c r="M9" s="76" t="s">
        <v>126</v>
      </c>
      <c r="N9" s="76">
        <f t="shared" si="8"/>
        <v>10</v>
      </c>
      <c r="O9" s="76" t="s">
        <v>125</v>
      </c>
      <c r="P9" s="76">
        <f t="shared" si="6"/>
        <v>8</v>
      </c>
      <c r="Q9" s="76">
        <v>34</v>
      </c>
      <c r="R9" s="76">
        <f t="shared" si="9"/>
        <v>316</v>
      </c>
      <c r="S9" s="78">
        <f t="shared" si="10"/>
        <v>9.2941176470588243</v>
      </c>
      <c r="T9" s="11" t="str">
        <f t="shared" si="11"/>
        <v>-</v>
      </c>
    </row>
    <row r="10" spans="1:20" ht="23.25" x14ac:dyDescent="0.35">
      <c r="A10" s="81">
        <v>4</v>
      </c>
      <c r="B10" s="169" t="s">
        <v>63</v>
      </c>
      <c r="C10" s="81" t="s">
        <v>125</v>
      </c>
      <c r="D10" s="81">
        <f t="shared" si="0"/>
        <v>8</v>
      </c>
      <c r="E10" s="81" t="s">
        <v>124</v>
      </c>
      <c r="F10" s="81">
        <f t="shared" si="1"/>
        <v>9</v>
      </c>
      <c r="G10" s="81" t="s">
        <v>125</v>
      </c>
      <c r="H10" s="76">
        <f t="shared" si="2"/>
        <v>8</v>
      </c>
      <c r="I10" s="76" t="s">
        <v>127</v>
      </c>
      <c r="J10" s="76">
        <f t="shared" si="3"/>
        <v>7</v>
      </c>
      <c r="K10" s="76" t="s">
        <v>124</v>
      </c>
      <c r="L10" s="76">
        <f t="shared" si="4"/>
        <v>9</v>
      </c>
      <c r="M10" s="76" t="s">
        <v>126</v>
      </c>
      <c r="N10" s="76">
        <f t="shared" si="8"/>
        <v>10</v>
      </c>
      <c r="O10" s="76" t="s">
        <v>125</v>
      </c>
      <c r="P10" s="76">
        <f t="shared" si="6"/>
        <v>8</v>
      </c>
      <c r="Q10" s="76">
        <v>34</v>
      </c>
      <c r="R10" s="76">
        <f t="shared" si="9"/>
        <v>278</v>
      </c>
      <c r="S10" s="78">
        <f t="shared" si="10"/>
        <v>8.1764705882352935</v>
      </c>
      <c r="T10" s="11" t="str">
        <f t="shared" si="11"/>
        <v>-</v>
      </c>
    </row>
    <row r="11" spans="1:20" ht="23.25" x14ac:dyDescent="0.35">
      <c r="A11" s="81">
        <v>5</v>
      </c>
      <c r="B11" s="169" t="s">
        <v>64</v>
      </c>
      <c r="C11" s="81" t="s">
        <v>126</v>
      </c>
      <c r="D11" s="81">
        <f t="shared" si="0"/>
        <v>10</v>
      </c>
      <c r="E11" s="81" t="s">
        <v>126</v>
      </c>
      <c r="F11" s="81">
        <f t="shared" si="1"/>
        <v>10</v>
      </c>
      <c r="G11" s="81" t="s">
        <v>126</v>
      </c>
      <c r="H11" s="76">
        <f t="shared" si="2"/>
        <v>10</v>
      </c>
      <c r="I11" s="76" t="s">
        <v>124</v>
      </c>
      <c r="J11" s="76">
        <f t="shared" si="3"/>
        <v>9</v>
      </c>
      <c r="K11" s="76" t="s">
        <v>126</v>
      </c>
      <c r="L11" s="76">
        <f t="shared" si="4"/>
        <v>10</v>
      </c>
      <c r="M11" s="76" t="s">
        <v>126</v>
      </c>
      <c r="N11" s="76">
        <f t="shared" si="8"/>
        <v>10</v>
      </c>
      <c r="O11" s="76" t="s">
        <v>126</v>
      </c>
      <c r="P11" s="76">
        <f t="shared" si="6"/>
        <v>10</v>
      </c>
      <c r="Q11" s="76">
        <v>34</v>
      </c>
      <c r="R11" s="76">
        <f t="shared" si="9"/>
        <v>334</v>
      </c>
      <c r="S11" s="78">
        <f t="shared" si="10"/>
        <v>9.8235294117647065</v>
      </c>
      <c r="T11" s="11" t="str">
        <f t="shared" si="11"/>
        <v>-</v>
      </c>
    </row>
    <row r="12" spans="1:20" ht="23.25" x14ac:dyDescent="0.35">
      <c r="A12" s="81">
        <v>6</v>
      </c>
      <c r="B12" s="169" t="s">
        <v>65</v>
      </c>
      <c r="C12" s="81" t="s">
        <v>127</v>
      </c>
      <c r="D12" s="81">
        <f t="shared" si="0"/>
        <v>7</v>
      </c>
      <c r="E12" s="81" t="s">
        <v>124</v>
      </c>
      <c r="F12" s="81">
        <f t="shared" si="1"/>
        <v>9</v>
      </c>
      <c r="G12" s="81" t="s">
        <v>125</v>
      </c>
      <c r="H12" s="76">
        <f t="shared" si="2"/>
        <v>8</v>
      </c>
      <c r="I12" s="76" t="s">
        <v>130</v>
      </c>
      <c r="J12" s="76">
        <f t="shared" si="3"/>
        <v>6</v>
      </c>
      <c r="K12" s="76" t="s">
        <v>124</v>
      </c>
      <c r="L12" s="76">
        <f t="shared" si="4"/>
        <v>9</v>
      </c>
      <c r="M12" s="76" t="s">
        <v>124</v>
      </c>
      <c r="N12" s="76">
        <f t="shared" si="8"/>
        <v>9</v>
      </c>
      <c r="O12" s="76" t="s">
        <v>127</v>
      </c>
      <c r="P12" s="76">
        <f t="shared" si="6"/>
        <v>7</v>
      </c>
      <c r="Q12" s="76">
        <v>34</v>
      </c>
      <c r="R12" s="76">
        <f t="shared" si="9"/>
        <v>258</v>
      </c>
      <c r="S12" s="78">
        <f t="shared" si="10"/>
        <v>7.5882352941176467</v>
      </c>
      <c r="T12" s="11" t="str">
        <f t="shared" si="11"/>
        <v>-</v>
      </c>
    </row>
    <row r="13" spans="1:20" ht="23.25" x14ac:dyDescent="0.35">
      <c r="A13" s="81">
        <v>7</v>
      </c>
      <c r="B13" s="169" t="s">
        <v>66</v>
      </c>
      <c r="C13" s="81" t="s">
        <v>130</v>
      </c>
      <c r="D13" s="81">
        <f t="shared" si="0"/>
        <v>6</v>
      </c>
      <c r="E13" s="81" t="s">
        <v>125</v>
      </c>
      <c r="F13" s="81">
        <f t="shared" si="1"/>
        <v>8</v>
      </c>
      <c r="G13" s="81" t="s">
        <v>127</v>
      </c>
      <c r="H13" s="76">
        <f t="shared" si="2"/>
        <v>7</v>
      </c>
      <c r="I13" s="76" t="s">
        <v>131</v>
      </c>
      <c r="J13" s="76">
        <f t="shared" si="3"/>
        <v>5</v>
      </c>
      <c r="K13" s="76" t="s">
        <v>125</v>
      </c>
      <c r="L13" s="76">
        <f t="shared" si="4"/>
        <v>8</v>
      </c>
      <c r="M13" s="76" t="s">
        <v>124</v>
      </c>
      <c r="N13" s="76">
        <f t="shared" si="8"/>
        <v>9</v>
      </c>
      <c r="O13" s="76" t="s">
        <v>127</v>
      </c>
      <c r="P13" s="76">
        <f t="shared" si="6"/>
        <v>7</v>
      </c>
      <c r="Q13" s="76">
        <v>34</v>
      </c>
      <c r="R13" s="76">
        <f t="shared" si="9"/>
        <v>232</v>
      </c>
      <c r="S13" s="78">
        <f t="shared" si="10"/>
        <v>6.8235294117647056</v>
      </c>
      <c r="T13" s="11" t="str">
        <f t="shared" si="11"/>
        <v>-</v>
      </c>
    </row>
    <row r="14" spans="1:20" ht="23.25" x14ac:dyDescent="0.35">
      <c r="A14" s="81">
        <v>8</v>
      </c>
      <c r="B14" s="169" t="s">
        <v>68</v>
      </c>
      <c r="C14" s="81" t="s">
        <v>127</v>
      </c>
      <c r="D14" s="81">
        <f t="shared" si="0"/>
        <v>7</v>
      </c>
      <c r="E14" s="81" t="s">
        <v>125</v>
      </c>
      <c r="F14" s="81">
        <f t="shared" si="1"/>
        <v>8</v>
      </c>
      <c r="G14" s="81" t="s">
        <v>125</v>
      </c>
      <c r="H14" s="76">
        <f t="shared" si="2"/>
        <v>8</v>
      </c>
      <c r="I14" s="76" t="s">
        <v>125</v>
      </c>
      <c r="J14" s="76">
        <f t="shared" si="3"/>
        <v>8</v>
      </c>
      <c r="K14" s="76" t="s">
        <v>124</v>
      </c>
      <c r="L14" s="76">
        <f t="shared" si="4"/>
        <v>9</v>
      </c>
      <c r="M14" s="76" t="s">
        <v>124</v>
      </c>
      <c r="N14" s="76">
        <f t="shared" si="8"/>
        <v>9</v>
      </c>
      <c r="O14" s="76" t="s">
        <v>127</v>
      </c>
      <c r="P14" s="76">
        <f t="shared" si="6"/>
        <v>7</v>
      </c>
      <c r="Q14" s="76">
        <v>34</v>
      </c>
      <c r="R14" s="76">
        <f t="shared" si="9"/>
        <v>264</v>
      </c>
      <c r="S14" s="78">
        <f t="shared" si="10"/>
        <v>7.7647058823529411</v>
      </c>
      <c r="T14" s="11" t="str">
        <f t="shared" si="11"/>
        <v>-</v>
      </c>
    </row>
    <row r="15" spans="1:20" ht="23.25" x14ac:dyDescent="0.35">
      <c r="A15" s="81">
        <v>9</v>
      </c>
      <c r="B15" s="169" t="s">
        <v>69</v>
      </c>
      <c r="C15" s="81" t="s">
        <v>130</v>
      </c>
      <c r="D15" s="81">
        <f t="shared" si="0"/>
        <v>6</v>
      </c>
      <c r="E15" s="81" t="s">
        <v>127</v>
      </c>
      <c r="F15" s="81">
        <f t="shared" si="1"/>
        <v>7</v>
      </c>
      <c r="G15" s="81" t="s">
        <v>124</v>
      </c>
      <c r="H15" s="76">
        <f t="shared" si="2"/>
        <v>9</v>
      </c>
      <c r="I15" s="76" t="s">
        <v>130</v>
      </c>
      <c r="J15" s="76">
        <f t="shared" si="3"/>
        <v>6</v>
      </c>
      <c r="K15" s="76" t="s">
        <v>124</v>
      </c>
      <c r="L15" s="76">
        <f t="shared" si="4"/>
        <v>9</v>
      </c>
      <c r="M15" s="76" t="s">
        <v>124</v>
      </c>
      <c r="N15" s="76">
        <f t="shared" si="8"/>
        <v>9</v>
      </c>
      <c r="O15" s="85" t="s">
        <v>124</v>
      </c>
      <c r="P15" s="85">
        <f t="shared" si="6"/>
        <v>9</v>
      </c>
      <c r="Q15" s="76">
        <v>34</v>
      </c>
      <c r="R15" s="76">
        <f t="shared" si="9"/>
        <v>258</v>
      </c>
      <c r="S15" s="78">
        <f t="shared" si="10"/>
        <v>7.5882352941176467</v>
      </c>
      <c r="T15" s="11" t="str">
        <f t="shared" si="11"/>
        <v>-</v>
      </c>
    </row>
    <row r="16" spans="1:20" ht="23.25" x14ac:dyDescent="0.35">
      <c r="A16" s="81">
        <v>10</v>
      </c>
      <c r="B16" s="169" t="s">
        <v>70</v>
      </c>
      <c r="C16" s="81" t="s">
        <v>130</v>
      </c>
      <c r="D16" s="81">
        <f t="shared" si="0"/>
        <v>6</v>
      </c>
      <c r="E16" s="81" t="s">
        <v>124</v>
      </c>
      <c r="F16" s="81">
        <f t="shared" si="1"/>
        <v>9</v>
      </c>
      <c r="G16" s="81" t="s">
        <v>125</v>
      </c>
      <c r="H16" s="76">
        <f t="shared" si="2"/>
        <v>8</v>
      </c>
      <c r="I16" s="76" t="s">
        <v>130</v>
      </c>
      <c r="J16" s="76">
        <f t="shared" si="3"/>
        <v>6</v>
      </c>
      <c r="K16" s="76" t="s">
        <v>126</v>
      </c>
      <c r="L16" s="76">
        <f t="shared" si="4"/>
        <v>10</v>
      </c>
      <c r="M16" s="76" t="s">
        <v>126</v>
      </c>
      <c r="N16" s="76">
        <f t="shared" si="8"/>
        <v>10</v>
      </c>
      <c r="O16" s="91" t="s">
        <v>126</v>
      </c>
      <c r="P16" s="91">
        <f t="shared" si="6"/>
        <v>10</v>
      </c>
      <c r="Q16" s="76">
        <v>34</v>
      </c>
      <c r="R16" s="76">
        <f t="shared" si="9"/>
        <v>274</v>
      </c>
      <c r="S16" s="78">
        <f t="shared" si="10"/>
        <v>8.0588235294117645</v>
      </c>
      <c r="T16" s="11" t="str">
        <f t="shared" si="11"/>
        <v>-</v>
      </c>
    </row>
    <row r="17" spans="1:20" ht="23.25" x14ac:dyDescent="0.35">
      <c r="A17" s="81">
        <v>11</v>
      </c>
      <c r="B17" s="169" t="s">
        <v>71</v>
      </c>
      <c r="C17" s="81" t="s">
        <v>127</v>
      </c>
      <c r="D17" s="81">
        <f t="shared" si="0"/>
        <v>7</v>
      </c>
      <c r="E17" s="81" t="s">
        <v>127</v>
      </c>
      <c r="F17" s="81">
        <f t="shared" si="1"/>
        <v>7</v>
      </c>
      <c r="G17" s="81" t="s">
        <v>125</v>
      </c>
      <c r="H17" s="76">
        <f t="shared" si="2"/>
        <v>8</v>
      </c>
      <c r="I17" s="76" t="s">
        <v>130</v>
      </c>
      <c r="J17" s="76">
        <f t="shared" si="3"/>
        <v>6</v>
      </c>
      <c r="K17" s="76" t="s">
        <v>124</v>
      </c>
      <c r="L17" s="76">
        <f t="shared" si="4"/>
        <v>9</v>
      </c>
      <c r="M17" s="76" t="s">
        <v>124</v>
      </c>
      <c r="N17" s="76">
        <f t="shared" si="8"/>
        <v>9</v>
      </c>
      <c r="O17" s="91" t="s">
        <v>126</v>
      </c>
      <c r="P17" s="91">
        <f t="shared" si="6"/>
        <v>10</v>
      </c>
      <c r="Q17" s="76">
        <v>34</v>
      </c>
      <c r="R17" s="76">
        <f t="shared" si="9"/>
        <v>264</v>
      </c>
      <c r="S17" s="78">
        <f t="shared" si="10"/>
        <v>7.7647058823529411</v>
      </c>
      <c r="T17" s="11" t="str">
        <f t="shared" si="11"/>
        <v>-</v>
      </c>
    </row>
    <row r="18" spans="1:20" ht="23.25" x14ac:dyDescent="0.35">
      <c r="A18" s="81">
        <v>12</v>
      </c>
      <c r="B18" s="169" t="s">
        <v>72</v>
      </c>
      <c r="C18" s="81" t="s">
        <v>130</v>
      </c>
      <c r="D18" s="81">
        <f t="shared" si="0"/>
        <v>6</v>
      </c>
      <c r="E18" s="81" t="s">
        <v>124</v>
      </c>
      <c r="F18" s="81">
        <f t="shared" si="1"/>
        <v>9</v>
      </c>
      <c r="G18" s="81" t="s">
        <v>125</v>
      </c>
      <c r="H18" s="76">
        <f t="shared" si="2"/>
        <v>8</v>
      </c>
      <c r="I18" s="76" t="s">
        <v>124</v>
      </c>
      <c r="J18" s="76">
        <f t="shared" si="3"/>
        <v>9</v>
      </c>
      <c r="K18" s="76" t="s">
        <v>125</v>
      </c>
      <c r="L18" s="76">
        <f t="shared" si="4"/>
        <v>8</v>
      </c>
      <c r="M18" s="76" t="s">
        <v>124</v>
      </c>
      <c r="N18" s="76">
        <f t="shared" si="8"/>
        <v>9</v>
      </c>
      <c r="O18" s="76" t="s">
        <v>127</v>
      </c>
      <c r="P18" s="76">
        <f t="shared" si="6"/>
        <v>7</v>
      </c>
      <c r="Q18" s="76">
        <v>34</v>
      </c>
      <c r="R18" s="76">
        <f t="shared" si="9"/>
        <v>268</v>
      </c>
      <c r="S18" s="78">
        <f t="shared" si="10"/>
        <v>7.882352941176471</v>
      </c>
      <c r="T18" s="11" t="str">
        <f t="shared" si="11"/>
        <v>-</v>
      </c>
    </row>
    <row r="19" spans="1:20" ht="23.25" x14ac:dyDescent="0.35">
      <c r="A19" s="81">
        <v>13</v>
      </c>
      <c r="B19" s="169" t="s">
        <v>73</v>
      </c>
      <c r="C19" s="81" t="s">
        <v>124</v>
      </c>
      <c r="D19" s="81">
        <f t="shared" si="0"/>
        <v>9</v>
      </c>
      <c r="E19" s="81" t="s">
        <v>125</v>
      </c>
      <c r="F19" s="81">
        <f t="shared" si="1"/>
        <v>8</v>
      </c>
      <c r="G19" s="81" t="s">
        <v>124</v>
      </c>
      <c r="H19" s="76">
        <f t="shared" si="2"/>
        <v>9</v>
      </c>
      <c r="I19" s="76" t="s">
        <v>125</v>
      </c>
      <c r="J19" s="76">
        <f t="shared" si="3"/>
        <v>8</v>
      </c>
      <c r="K19" s="76" t="s">
        <v>126</v>
      </c>
      <c r="L19" s="76">
        <f t="shared" si="4"/>
        <v>10</v>
      </c>
      <c r="M19" s="76" t="s">
        <v>124</v>
      </c>
      <c r="N19" s="76">
        <f t="shared" si="8"/>
        <v>9</v>
      </c>
      <c r="O19" s="76" t="s">
        <v>125</v>
      </c>
      <c r="P19" s="76">
        <f t="shared" si="6"/>
        <v>8</v>
      </c>
      <c r="Q19" s="76">
        <v>34</v>
      </c>
      <c r="R19" s="76">
        <f t="shared" si="9"/>
        <v>290</v>
      </c>
      <c r="S19" s="78">
        <f t="shared" si="10"/>
        <v>8.5294117647058822</v>
      </c>
      <c r="T19" s="11" t="str">
        <f t="shared" si="11"/>
        <v>-</v>
      </c>
    </row>
    <row r="20" spans="1:20" ht="23.25" x14ac:dyDescent="0.35">
      <c r="A20" s="81">
        <v>14</v>
      </c>
      <c r="B20" s="169" t="s">
        <v>74</v>
      </c>
      <c r="C20" s="84" t="s">
        <v>128</v>
      </c>
      <c r="D20" s="81">
        <f t="shared" si="0"/>
        <v>0</v>
      </c>
      <c r="E20" s="81" t="s">
        <v>125</v>
      </c>
      <c r="F20" s="81">
        <f t="shared" si="1"/>
        <v>8</v>
      </c>
      <c r="G20" s="81" t="s">
        <v>129</v>
      </c>
      <c r="H20" s="76">
        <f t="shared" si="2"/>
        <v>4</v>
      </c>
      <c r="I20" s="84" t="s">
        <v>128</v>
      </c>
      <c r="J20" s="76">
        <f t="shared" si="3"/>
        <v>0</v>
      </c>
      <c r="K20" s="76" t="s">
        <v>125</v>
      </c>
      <c r="L20" s="76">
        <f t="shared" si="4"/>
        <v>8</v>
      </c>
      <c r="M20" s="76" t="s">
        <v>124</v>
      </c>
      <c r="N20" s="76">
        <f t="shared" ref="N20:N22" si="12">IF(M20="AA",10, IF(M20="AB",9, IF(M20="BB",8, IF(M20="BC",7,IF(M20="CC",6, IF(M20="CD",5, IF(M20="DD",4,IF(M20="F",0))))))))</f>
        <v>9</v>
      </c>
      <c r="O20" s="91" t="s">
        <v>131</v>
      </c>
      <c r="P20" s="91">
        <f t="shared" si="6"/>
        <v>5</v>
      </c>
      <c r="Q20" s="76">
        <v>34</v>
      </c>
      <c r="R20" s="76">
        <f t="shared" si="9"/>
        <v>136</v>
      </c>
      <c r="S20" s="78">
        <f t="shared" si="10"/>
        <v>4</v>
      </c>
      <c r="T20" s="11" t="str">
        <f t="shared" si="11"/>
        <v>***</v>
      </c>
    </row>
    <row r="21" spans="1:20" ht="23.25" x14ac:dyDescent="0.35">
      <c r="A21" s="81">
        <v>15</v>
      </c>
      <c r="B21" s="169" t="s">
        <v>75</v>
      </c>
      <c r="C21" s="84" t="s">
        <v>128</v>
      </c>
      <c r="D21" s="170">
        <f t="shared" ref="D21" si="13">IF(C21="AA",10, IF(C21="AB",9, IF(C21="BB",8, IF(C21="BC",7,IF(C21="CC",6, IF(C21="CD",5, IF(C21="DD",4,IF(C21="F",0))))))))</f>
        <v>0</v>
      </c>
      <c r="E21" s="84" t="s">
        <v>128</v>
      </c>
      <c r="F21" s="170">
        <f t="shared" ref="F21" si="14">IF(E21="AA",10, IF(E21="AB",9, IF(E21="BB",8, IF(E21="BC",7,IF(E21="CC",6, IF(E21="CD",5, IF(E21="DD",4,IF(E21="F",0))))))))</f>
        <v>0</v>
      </c>
      <c r="G21" s="84" t="s">
        <v>128</v>
      </c>
      <c r="H21" s="170">
        <f t="shared" ref="H21" si="15">IF(G21="AA",10, IF(G21="AB",9, IF(G21="BB",8, IF(G21="BC",7,IF(G21="CC",6, IF(G21="CD",5, IF(G21="DD",4,IF(G21="F",0))))))))</f>
        <v>0</v>
      </c>
      <c r="I21" s="84" t="s">
        <v>128</v>
      </c>
      <c r="J21" s="170">
        <f t="shared" ref="J21" si="16">IF(I21="AA",10, IF(I21="AB",9, IF(I21="BB",8, IF(I21="BC",7,IF(I21="CC",6, IF(I21="CD",5, IF(I21="DD",4,IF(I21="F",0))))))))</f>
        <v>0</v>
      </c>
      <c r="K21" s="170" t="s">
        <v>125</v>
      </c>
      <c r="L21" s="170">
        <f t="shared" ref="L21" si="17">IF(K21="AA",10, IF(K21="AB",9, IF(K21="BB",8, IF(K21="BC",7,IF(K21="CC",6, IF(K21="CD",5, IF(K21="DD",4,IF(K21="F",0))))))))</f>
        <v>8</v>
      </c>
      <c r="M21" s="170" t="s">
        <v>127</v>
      </c>
      <c r="N21" s="170">
        <f t="shared" si="12"/>
        <v>7</v>
      </c>
      <c r="O21" s="84" t="s">
        <v>128</v>
      </c>
      <c r="P21" s="170">
        <f t="shared" ref="P21" si="18">IF(O21="AA",10, IF(O21="AB",9, IF(O21="BB",8, IF(O21="BC",7,IF(O21="CC",6, IF(O21="CD",5, IF(O21="DD",4,IF(O21="F",0))))))))</f>
        <v>0</v>
      </c>
      <c r="Q21" s="170">
        <v>34</v>
      </c>
      <c r="R21" s="170">
        <f t="shared" si="9"/>
        <v>30</v>
      </c>
      <c r="S21" s="171">
        <f t="shared" si="10"/>
        <v>0.88235294117647056</v>
      </c>
      <c r="T21" s="50" t="str">
        <f t="shared" ref="T21" si="19">IF(S21&lt;6,"***","-")</f>
        <v>***</v>
      </c>
    </row>
    <row r="22" spans="1:20" ht="23.25" x14ac:dyDescent="0.35">
      <c r="A22" s="81">
        <v>16</v>
      </c>
      <c r="B22" s="169" t="s">
        <v>76</v>
      </c>
      <c r="C22" s="81" t="s">
        <v>130</v>
      </c>
      <c r="D22" s="81">
        <f t="shared" si="0"/>
        <v>6</v>
      </c>
      <c r="E22" s="81" t="s">
        <v>126</v>
      </c>
      <c r="F22" s="81">
        <f t="shared" si="1"/>
        <v>10</v>
      </c>
      <c r="G22" s="81" t="s">
        <v>126</v>
      </c>
      <c r="H22" s="76">
        <f t="shared" si="2"/>
        <v>10</v>
      </c>
      <c r="I22" s="76" t="s">
        <v>127</v>
      </c>
      <c r="J22" s="76">
        <f t="shared" si="3"/>
        <v>7</v>
      </c>
      <c r="K22" s="76" t="s">
        <v>124</v>
      </c>
      <c r="L22" s="76">
        <f t="shared" si="4"/>
        <v>9</v>
      </c>
      <c r="M22" s="76" t="s">
        <v>124</v>
      </c>
      <c r="N22" s="76">
        <f t="shared" si="12"/>
        <v>9</v>
      </c>
      <c r="O22" s="76" t="s">
        <v>125</v>
      </c>
      <c r="P22" s="76">
        <f t="shared" si="6"/>
        <v>8</v>
      </c>
      <c r="Q22" s="76">
        <v>34</v>
      </c>
      <c r="R22" s="76">
        <f t="shared" si="9"/>
        <v>282</v>
      </c>
      <c r="S22" s="78">
        <f t="shared" si="10"/>
        <v>8.2941176470588243</v>
      </c>
      <c r="T22" s="11" t="str">
        <f t="shared" si="11"/>
        <v>-</v>
      </c>
    </row>
    <row r="23" spans="1:20" ht="23.25" x14ac:dyDescent="0.35">
      <c r="A23" s="81">
        <v>17</v>
      </c>
      <c r="B23" s="169" t="s">
        <v>77</v>
      </c>
      <c r="C23" s="81" t="s">
        <v>130</v>
      </c>
      <c r="D23" s="81">
        <f t="shared" si="0"/>
        <v>6</v>
      </c>
      <c r="E23" s="81" t="s">
        <v>124</v>
      </c>
      <c r="F23" s="81">
        <f t="shared" si="1"/>
        <v>9</v>
      </c>
      <c r="G23" s="81" t="s">
        <v>127</v>
      </c>
      <c r="H23" s="76">
        <f t="shared" si="2"/>
        <v>7</v>
      </c>
      <c r="I23" s="76" t="s">
        <v>130</v>
      </c>
      <c r="J23" s="76">
        <f t="shared" si="3"/>
        <v>6</v>
      </c>
      <c r="K23" s="76" t="s">
        <v>124</v>
      </c>
      <c r="L23" s="76">
        <f t="shared" si="4"/>
        <v>9</v>
      </c>
      <c r="M23" s="76" t="s">
        <v>124</v>
      </c>
      <c r="N23" s="76">
        <f t="shared" ref="N23:N24" si="20">IF(M23="AA",10, IF(M23="AB",9, IF(M23="BB",8, IF(M23="BC",7,IF(M23="CC",6, IF(M23="CD",5, IF(M23="DD",4,IF(M23="F",0))))))))</f>
        <v>9</v>
      </c>
      <c r="O23" s="76" t="s">
        <v>127</v>
      </c>
      <c r="P23" s="76">
        <f t="shared" si="6"/>
        <v>7</v>
      </c>
      <c r="Q23" s="76">
        <v>34</v>
      </c>
      <c r="R23" s="76">
        <f t="shared" ref="R23:R24" si="21">(D23*6+F23*6+H23*6+J23*6+L23*2+N23*2+P23*6)</f>
        <v>246</v>
      </c>
      <c r="S23" s="78">
        <f t="shared" ref="S23:S24" si="22">R23/Q23</f>
        <v>7.2352941176470589</v>
      </c>
      <c r="T23" s="11" t="str">
        <f t="shared" si="11"/>
        <v>-</v>
      </c>
    </row>
    <row r="24" spans="1:20" ht="23.25" x14ac:dyDescent="0.35">
      <c r="A24" s="81">
        <v>18</v>
      </c>
      <c r="B24" s="169" t="s">
        <v>78</v>
      </c>
      <c r="C24" s="81" t="s">
        <v>131</v>
      </c>
      <c r="D24" s="81">
        <f t="shared" ref="D24" si="23">IF(C24="AA",10, IF(C24="AB",9, IF(C24="BB",8, IF(C24="BC",7,IF(C24="CC",6, IF(C24="CD",5, IF(C24="DD",4,IF(C24="F",0))))))))</f>
        <v>5</v>
      </c>
      <c r="E24" s="81" t="s">
        <v>127</v>
      </c>
      <c r="F24" s="81">
        <f t="shared" ref="F24" si="24">IF(E24="AA",10, IF(E24="AB",9, IF(E24="BB",8, IF(E24="BC",7,IF(E24="CC",6, IF(E24="CD",5, IF(E24="DD",4,IF(E24="F",0))))))))</f>
        <v>7</v>
      </c>
      <c r="G24" s="81" t="s">
        <v>130</v>
      </c>
      <c r="H24" s="76">
        <f t="shared" ref="H24" si="25">IF(G24="AA",10, IF(G24="AB",9, IF(G24="BB",8, IF(G24="BC",7,IF(G24="CC",6, IF(G24="CD",5, IF(G24="DD",4,IF(G24="F",0))))))))</f>
        <v>6</v>
      </c>
      <c r="I24" s="76" t="s">
        <v>129</v>
      </c>
      <c r="J24" s="76">
        <f t="shared" ref="J24" si="26">IF(I24="AA",10, IF(I24="AB",9, IF(I24="BB",8, IF(I24="BC",7,IF(I24="CC",6, IF(I24="CD",5, IF(I24="DD",4,IF(I24="F",0))))))))</f>
        <v>4</v>
      </c>
      <c r="K24" s="76" t="s">
        <v>125</v>
      </c>
      <c r="L24" s="76">
        <f t="shared" ref="L24" si="27">IF(K24="AA",10, IF(K24="AB",9, IF(K24="BB",8, IF(K24="BC",7,IF(K24="CC",6, IF(K24="CD",5, IF(K24="DD",4,IF(K24="F",0))))))))</f>
        <v>8</v>
      </c>
      <c r="M24" s="76" t="s">
        <v>124</v>
      </c>
      <c r="N24" s="76">
        <f t="shared" si="20"/>
        <v>9</v>
      </c>
      <c r="O24" s="76" t="s">
        <v>130</v>
      </c>
      <c r="P24" s="76">
        <f t="shared" ref="P24" si="28">IF(O24="AA",10, IF(O24="AB",9, IF(O24="BB",8, IF(O24="BC",7,IF(O24="CC",6, IF(O24="CD",5, IF(O24="DD",4,IF(O24="F",0))))))))</f>
        <v>6</v>
      </c>
      <c r="Q24" s="76">
        <v>34</v>
      </c>
      <c r="R24" s="76">
        <f t="shared" si="21"/>
        <v>202</v>
      </c>
      <c r="S24" s="78">
        <f t="shared" si="22"/>
        <v>5.9411764705882355</v>
      </c>
      <c r="T24" s="11" t="str">
        <f t="shared" ref="T24" si="29">IF(S24&lt;6,"***","-")</f>
        <v>***</v>
      </c>
    </row>
    <row r="25" spans="1:20" ht="20.25" customHeight="1" x14ac:dyDescent="0.3">
      <c r="A25" s="180" t="s">
        <v>132</v>
      </c>
      <c r="B25" s="180"/>
      <c r="C25" s="180"/>
      <c r="D25" s="180"/>
      <c r="E25" s="180"/>
      <c r="F25" s="180"/>
      <c r="G25" s="180"/>
      <c r="H25" s="180"/>
      <c r="I25" s="181"/>
      <c r="J25" s="181"/>
      <c r="K25" s="181"/>
      <c r="L25" s="181"/>
      <c r="M25" s="181"/>
      <c r="N25" s="22"/>
      <c r="O25" s="22"/>
      <c r="P25" s="22"/>
      <c r="Q25" s="20"/>
      <c r="R25" s="20"/>
      <c r="S25" s="64"/>
      <c r="T25" s="65"/>
    </row>
    <row r="26" spans="1:20" ht="20.25" x14ac:dyDescent="0.3">
      <c r="A26" s="179" t="s">
        <v>133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22"/>
      <c r="O26" s="22"/>
      <c r="P26" s="22"/>
      <c r="Q26" s="20"/>
      <c r="R26" s="20"/>
      <c r="S26" s="64"/>
      <c r="T26" s="65"/>
    </row>
    <row r="27" spans="1:20" ht="18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s="33" customFormat="1" ht="27.75" customHeight="1" x14ac:dyDescent="0.25">
      <c r="A28" s="172" t="s">
        <v>145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</row>
    <row r="29" spans="1:20" ht="18.75" customHeight="1" x14ac:dyDescent="0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"/>
      <c r="R29" s="14"/>
      <c r="S29" s="14"/>
      <c r="T29" s="14"/>
    </row>
    <row r="30" spans="1:20" ht="3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45"/>
      <c r="N30" s="45"/>
      <c r="O30" s="14"/>
      <c r="P30" s="14"/>
      <c r="Q30" s="14"/>
      <c r="R30" s="14"/>
      <c r="S30" s="14"/>
      <c r="T30" s="14"/>
    </row>
    <row r="31" spans="1:20" ht="2.25" hidden="1" customHeight="1" x14ac:dyDescent="0.25">
      <c r="A31" s="13"/>
      <c r="B31" s="13"/>
      <c r="C31" s="13"/>
      <c r="D31" s="13" t="s">
        <v>31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33" customHeight="1" x14ac:dyDescent="0.25">
      <c r="A32" s="15"/>
      <c r="B32" s="16"/>
      <c r="C32" s="17"/>
      <c r="D32" s="141"/>
      <c r="E32" s="141"/>
      <c r="F32" s="141"/>
      <c r="G32" s="17"/>
      <c r="H32" s="17"/>
      <c r="I32" s="17"/>
      <c r="J32" s="17"/>
      <c r="K32" s="17"/>
      <c r="L32" s="17"/>
      <c r="M32" s="44"/>
      <c r="N32" s="44"/>
      <c r="O32" s="17"/>
      <c r="P32" s="17"/>
      <c r="Q32" s="17"/>
      <c r="R32" s="17"/>
      <c r="S32" s="17"/>
      <c r="T32" s="17"/>
    </row>
    <row r="33" spans="1:20" ht="15" customHeight="1" x14ac:dyDescent="0.3">
      <c r="A33" s="15"/>
      <c r="B33" s="173" t="s">
        <v>18</v>
      </c>
      <c r="C33" s="173"/>
      <c r="D33" s="174"/>
      <c r="E33" s="174"/>
      <c r="F33" s="173" t="s">
        <v>19</v>
      </c>
      <c r="G33" s="173"/>
      <c r="H33" s="174"/>
      <c r="I33" s="175"/>
      <c r="J33" s="176" t="s">
        <v>20</v>
      </c>
      <c r="K33" s="176"/>
      <c r="L33" s="174"/>
      <c r="M33" s="177"/>
      <c r="N33" s="173" t="s">
        <v>80</v>
      </c>
      <c r="O33" s="173" t="s">
        <v>49</v>
      </c>
      <c r="P33" s="174"/>
      <c r="Q33" s="174"/>
      <c r="R33" s="173" t="s">
        <v>79</v>
      </c>
      <c r="S33" s="173"/>
      <c r="T33" s="7"/>
    </row>
    <row r="34" spans="1:20" x14ac:dyDescent="0.25">
      <c r="A34" s="15"/>
      <c r="B34" s="8"/>
      <c r="C34" s="8"/>
      <c r="D34" s="7"/>
      <c r="E34" s="7"/>
      <c r="F34" s="7"/>
      <c r="G34" s="8"/>
      <c r="H34" s="8"/>
      <c r="I34" s="7"/>
      <c r="J34" s="7"/>
      <c r="K34" s="7"/>
      <c r="L34" s="7"/>
      <c r="M34" s="7"/>
      <c r="P34" s="7"/>
      <c r="Q34" s="7"/>
      <c r="R34" s="7"/>
      <c r="S34" s="7"/>
      <c r="T34" s="7"/>
    </row>
    <row r="35" spans="1:20" x14ac:dyDescent="0.25">
      <c r="A35" s="15"/>
      <c r="B35" s="8"/>
      <c r="C35" s="118"/>
      <c r="D35" s="118"/>
      <c r="E35" s="118"/>
      <c r="F35" s="7"/>
      <c r="G35" s="7"/>
      <c r="H35" s="7"/>
      <c r="I35" s="7"/>
      <c r="L35" s="7"/>
      <c r="M35" s="7"/>
      <c r="N35" s="7"/>
      <c r="O35" s="7"/>
      <c r="P35" s="7"/>
      <c r="Q35" s="7"/>
      <c r="R35" s="7"/>
      <c r="S35" s="7"/>
      <c r="T35" s="7"/>
    </row>
    <row r="36" spans="1:20" x14ac:dyDescent="0.25">
      <c r="A36" s="18"/>
      <c r="B36" s="8"/>
      <c r="F36" s="7"/>
      <c r="G36" s="7"/>
      <c r="H36" s="7"/>
      <c r="I36" s="7"/>
      <c r="L36" s="7"/>
      <c r="M36" s="7"/>
      <c r="N36" s="7"/>
      <c r="O36" s="7"/>
      <c r="P36" s="7"/>
      <c r="Q36" s="7"/>
      <c r="R36" s="7"/>
      <c r="S36" s="7"/>
      <c r="T36" s="7"/>
    </row>
    <row r="37" spans="1:20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43"/>
      <c r="N37" s="43"/>
      <c r="O37" s="18"/>
      <c r="P37" s="18"/>
      <c r="Q37" s="18"/>
      <c r="R37" s="18"/>
      <c r="S37" s="19" t="s">
        <v>31</v>
      </c>
      <c r="T37" s="18"/>
    </row>
    <row r="43" spans="1:20" ht="15.75" x14ac:dyDescent="0.25">
      <c r="P43" s="142"/>
      <c r="Q43" s="142"/>
    </row>
    <row r="44" spans="1:20" ht="18.75" x14ac:dyDescent="0.25">
      <c r="P44" s="41"/>
      <c r="Q44" s="42"/>
    </row>
  </sheetData>
  <mergeCells count="33">
    <mergeCell ref="P43:Q43"/>
    <mergeCell ref="O4:P4"/>
    <mergeCell ref="O5:P5"/>
    <mergeCell ref="A1:T1"/>
    <mergeCell ref="A2:T2"/>
    <mergeCell ref="A3:T3"/>
    <mergeCell ref="A4:A6"/>
    <mergeCell ref="B4:B6"/>
    <mergeCell ref="C4:D4"/>
    <mergeCell ref="E4:F4"/>
    <mergeCell ref="G4:H4"/>
    <mergeCell ref="I4:J4"/>
    <mergeCell ref="K4:L4"/>
    <mergeCell ref="Q4:Q6"/>
    <mergeCell ref="R4:R6"/>
    <mergeCell ref="S4:S6"/>
    <mergeCell ref="C35:E35"/>
    <mergeCell ref="N33:O33"/>
    <mergeCell ref="C5:D5"/>
    <mergeCell ref="E5:F5"/>
    <mergeCell ref="G5:H5"/>
    <mergeCell ref="I5:J5"/>
    <mergeCell ref="K5:L5"/>
    <mergeCell ref="A26:M26"/>
    <mergeCell ref="A25:H25"/>
    <mergeCell ref="R33:S33"/>
    <mergeCell ref="M4:N4"/>
    <mergeCell ref="M5:N5"/>
    <mergeCell ref="A29:P29"/>
    <mergeCell ref="A28:T28"/>
    <mergeCell ref="D32:F32"/>
    <mergeCell ref="B33:C33"/>
    <mergeCell ref="F33:G33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3"/>
  <sheetViews>
    <sheetView topLeftCell="A4" workbookViewId="0">
      <selection activeCell="H12" sqref="H12"/>
    </sheetView>
  </sheetViews>
  <sheetFormatPr defaultRowHeight="15" x14ac:dyDescent="0.25"/>
  <cols>
    <col min="2" max="2" width="8" customWidth="1"/>
    <col min="3" max="3" width="18.140625" customWidth="1"/>
    <col min="4" max="4" width="12.7109375" customWidth="1"/>
    <col min="5" max="5" width="13" customWidth="1"/>
    <col min="6" max="6" width="12.7109375" customWidth="1"/>
    <col min="7" max="7" width="12" customWidth="1"/>
    <col min="8" max="8" width="11.7109375" customWidth="1"/>
    <col min="9" max="9" width="14" customWidth="1"/>
    <col min="10" max="10" width="10.85546875" customWidth="1"/>
    <col min="11" max="11" width="11.85546875" customWidth="1"/>
    <col min="12" max="12" width="11.7109375" customWidth="1"/>
    <col min="13" max="13" width="14.140625" customWidth="1"/>
  </cols>
  <sheetData>
    <row r="2" spans="2:17" ht="30" customHeight="1" x14ac:dyDescent="0.25">
      <c r="B2" s="158" t="s">
        <v>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2:17" ht="27.75" customHeight="1" x14ac:dyDescent="0.25">
      <c r="B3" s="158" t="s">
        <v>59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2:17" ht="27" customHeight="1" x14ac:dyDescent="0.25">
      <c r="B4" s="138" t="s">
        <v>98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2:17" ht="23.25" customHeight="1" x14ac:dyDescent="0.25">
      <c r="B5" s="163" t="s">
        <v>2</v>
      </c>
      <c r="C5" s="163" t="s">
        <v>22</v>
      </c>
      <c r="D5" s="164" t="s">
        <v>23</v>
      </c>
      <c r="E5" s="165"/>
      <c r="F5" s="164" t="s">
        <v>26</v>
      </c>
      <c r="G5" s="165"/>
      <c r="H5" s="164" t="s">
        <v>143</v>
      </c>
      <c r="I5" s="165"/>
      <c r="J5" s="163" t="s">
        <v>9</v>
      </c>
      <c r="K5" s="163" t="s">
        <v>10</v>
      </c>
      <c r="L5" s="163" t="s">
        <v>29</v>
      </c>
      <c r="M5" s="94" t="s">
        <v>12</v>
      </c>
    </row>
    <row r="6" spans="2:17" ht="22.5" customHeight="1" x14ac:dyDescent="0.25">
      <c r="B6" s="166"/>
      <c r="C6" s="166"/>
      <c r="D6" s="164" t="s">
        <v>30</v>
      </c>
      <c r="E6" s="165"/>
      <c r="F6" s="164" t="s">
        <v>56</v>
      </c>
      <c r="G6" s="165"/>
      <c r="H6" s="164" t="s">
        <v>144</v>
      </c>
      <c r="I6" s="165"/>
      <c r="J6" s="166"/>
      <c r="K6" s="166"/>
      <c r="L6" s="166"/>
      <c r="M6" s="94" t="s">
        <v>16</v>
      </c>
    </row>
    <row r="7" spans="2:17" ht="19.5" customHeight="1" x14ac:dyDescent="0.25">
      <c r="B7" s="167"/>
      <c r="C7" s="167"/>
      <c r="D7" s="94" t="s">
        <v>17</v>
      </c>
      <c r="E7" s="94">
        <v>6</v>
      </c>
      <c r="F7" s="94" t="s">
        <v>17</v>
      </c>
      <c r="G7" s="94">
        <v>6</v>
      </c>
      <c r="H7" s="94" t="s">
        <v>17</v>
      </c>
      <c r="I7" s="94">
        <v>6</v>
      </c>
      <c r="J7" s="167"/>
      <c r="K7" s="167"/>
      <c r="L7" s="167"/>
      <c r="M7" s="168">
        <v>6</v>
      </c>
    </row>
    <row r="8" spans="2:17" ht="24.75" customHeight="1" x14ac:dyDescent="0.3">
      <c r="B8" s="12">
        <v>1</v>
      </c>
      <c r="C8" s="9" t="s">
        <v>67</v>
      </c>
      <c r="D8" s="12" t="s">
        <v>131</v>
      </c>
      <c r="E8" s="12">
        <f t="shared" ref="E8" si="0">IF(D8="AA",10, IF(D8="AB",9, IF(D8="BB",8, IF(D8="BC",7,IF(D8="CC",6, IF(D8="CD",5, IF(D8="DD",4,IF(D8="F",0))))))))</f>
        <v>5</v>
      </c>
      <c r="F8" s="62" t="s">
        <v>128</v>
      </c>
      <c r="G8" s="10">
        <f t="shared" ref="G8" si="1">IF(F8="AA",10, IF(F8="AB",9, IF(F8="BB",8, IF(F8="BC",7,IF(F8="CC",6, IF(F8="CD",5, IF(F8="DD",4,IF(F8="F",0))))))))</f>
        <v>0</v>
      </c>
      <c r="H8" s="62" t="s">
        <v>128</v>
      </c>
      <c r="I8" s="10">
        <f t="shared" ref="I8" si="2">IF(H8="AA",10, IF(H8="AB",9, IF(H8="BB",8, IF(H8="BC",7,IF(H8="CC",6, IF(H8="CD",5, IF(H8="DD",4,IF(H8="F",0))))))))</f>
        <v>0</v>
      </c>
      <c r="J8" s="10">
        <v>18</v>
      </c>
      <c r="K8" s="10">
        <f>(E8*6+G8*6+I8*6)</f>
        <v>30</v>
      </c>
      <c r="L8" s="28">
        <f t="shared" ref="L8" si="3">K8/J8</f>
        <v>1.6666666666666667</v>
      </c>
      <c r="M8" s="9" t="str">
        <f t="shared" ref="M8" si="4">IF(L8&lt;6,"***","-")</f>
        <v>***</v>
      </c>
    </row>
    <row r="13" spans="2:17" ht="15.75" x14ac:dyDescent="0.25">
      <c r="B13" s="144" t="s">
        <v>18</v>
      </c>
      <c r="C13" s="144"/>
      <c r="D13" s="95" t="s">
        <v>19</v>
      </c>
      <c r="E13" s="95"/>
      <c r="F13" s="61"/>
      <c r="G13" s="49" t="s">
        <v>20</v>
      </c>
      <c r="H13" s="49"/>
      <c r="I13" s="39"/>
      <c r="J13" s="95" t="s">
        <v>80</v>
      </c>
      <c r="K13" s="95" t="s">
        <v>49</v>
      </c>
      <c r="L13" s="95" t="s">
        <v>79</v>
      </c>
      <c r="M13" s="95"/>
      <c r="P13" s="39"/>
      <c r="Q13" s="39"/>
    </row>
  </sheetData>
  <mergeCells count="18">
    <mergeCell ref="B2:M2"/>
    <mergeCell ref="B3:M3"/>
    <mergeCell ref="B4:M4"/>
    <mergeCell ref="J5:J7"/>
    <mergeCell ref="K5:K7"/>
    <mergeCell ref="L5:L7"/>
    <mergeCell ref="B5:B7"/>
    <mergeCell ref="C5:C7"/>
    <mergeCell ref="D5:E5"/>
    <mergeCell ref="F5:G5"/>
    <mergeCell ref="H5:I5"/>
    <mergeCell ref="H6:I6"/>
    <mergeCell ref="D6:E6"/>
    <mergeCell ref="F6:G6"/>
    <mergeCell ref="D13:E13"/>
    <mergeCell ref="B13:C13"/>
    <mergeCell ref="J13:K13"/>
    <mergeCell ref="L13:M1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Mech-CAD-1st</vt:lpstr>
      <vt:lpstr>D&amp;M-1st</vt:lpstr>
      <vt:lpstr>MMT-1st</vt:lpstr>
      <vt:lpstr>Thermal-1st</vt:lpstr>
      <vt:lpstr>TE (PART-TIME)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Nits</cp:lastModifiedBy>
  <cp:lastPrinted>2018-12-21T06:44:18Z</cp:lastPrinted>
  <dcterms:created xsi:type="dcterms:W3CDTF">2014-10-21T10:14:44Z</dcterms:created>
  <dcterms:modified xsi:type="dcterms:W3CDTF">2018-12-21T06:45:31Z</dcterms:modified>
</cp:coreProperties>
</file>